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長山伸作\Desktop\中小企業のＶ字回復戦略2.0\付属資料\"/>
    </mc:Choice>
  </mc:AlternateContent>
  <xr:revisionPtr revIDLastSave="0" documentId="13_ncr:1_{F26FCEB5-B73B-4804-B677-146732F4C119}" xr6:coauthVersionLast="47" xr6:coauthVersionMax="47" xr10:uidLastSave="{00000000-0000-0000-0000-000000000000}"/>
  <bookViews>
    <workbookView xWindow="5676" yWindow="132" windowWidth="16632" windowHeight="12228" xr2:uid="{9BEAC359-4D9A-4223-9207-5FC70AB3E596}"/>
  </bookViews>
  <sheets>
    <sheet name="序章ジレンマ" sheetId="1" r:id="rId1"/>
    <sheet name="イノベーション" sheetId="2" r:id="rId2"/>
    <sheet name="成果予測" sheetId="3" r:id="rId3"/>
    <sheet name="五ヵ年成長計画" sheetId="4" r:id="rId4"/>
  </sheets>
  <definedNames>
    <definedName name="_xlnm.Print_Area" localSheetId="1">イノベーション!$A$1:$H$149</definedName>
    <definedName name="_xlnm.Print_Area" localSheetId="3">五ヵ年成長計画!$A$1:$J$111</definedName>
    <definedName name="_xlnm.Print_Area" localSheetId="0">序章ジレンマ!$A$1:$I$117</definedName>
    <definedName name="_xlnm.Print_Area" localSheetId="2">成果予測!$A$1:$K$95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66" i="4" l="1"/>
  <c r="Q66" i="4"/>
  <c r="R66" i="4"/>
  <c r="S66" i="4"/>
  <c r="T66" i="4"/>
  <c r="O67" i="4"/>
  <c r="N67" i="4"/>
  <c r="O66" i="4"/>
  <c r="P61" i="4"/>
  <c r="Q61" i="4"/>
  <c r="R61" i="4"/>
  <c r="S61" i="4"/>
  <c r="T61" i="4"/>
  <c r="O61" i="4"/>
  <c r="N64" i="4"/>
  <c r="N63" i="4"/>
  <c r="N62" i="4"/>
  <c r="F56" i="4"/>
  <c r="G56" i="4"/>
  <c r="H56" i="4"/>
  <c r="I56" i="4"/>
  <c r="E56" i="4"/>
  <c r="F43" i="4" l="1"/>
  <c r="F51" i="4" s="1"/>
  <c r="G43" i="4"/>
  <c r="G51" i="4" s="1"/>
  <c r="H43" i="4"/>
  <c r="H51" i="4" s="1"/>
  <c r="I43" i="4"/>
  <c r="I51" i="4" s="1"/>
  <c r="F44" i="4"/>
  <c r="G44" i="4"/>
  <c r="F45" i="4"/>
  <c r="G45" i="4"/>
  <c r="H45" i="4"/>
  <c r="I45" i="4"/>
  <c r="F46" i="4"/>
  <c r="G46" i="4"/>
  <c r="H46" i="4"/>
  <c r="I46" i="4"/>
  <c r="E44" i="4"/>
  <c r="E45" i="4"/>
  <c r="E51" i="4"/>
  <c r="C15" i="4"/>
  <c r="D70" i="4" s="1"/>
  <c r="E70" i="4" s="1"/>
  <c r="F70" i="4" s="1"/>
  <c r="G70" i="4" s="1"/>
  <c r="H70" i="4" s="1"/>
  <c r="I70" i="4" s="1"/>
  <c r="C14" i="4"/>
  <c r="C12" i="4"/>
  <c r="D67" i="4" s="1"/>
  <c r="C8" i="4"/>
  <c r="D63" i="4" s="1"/>
  <c r="C10" i="4"/>
  <c r="D65" i="4" s="1"/>
  <c r="C7" i="4"/>
  <c r="D62" i="4" s="1"/>
  <c r="O62" i="4" s="1"/>
  <c r="D76" i="3"/>
  <c r="F52" i="4" l="1"/>
  <c r="E65" i="4"/>
  <c r="F65" i="4" s="1"/>
  <c r="G65" i="4" s="1"/>
  <c r="H65" i="4" s="1"/>
  <c r="I65" i="4" s="1"/>
  <c r="C48" i="4"/>
  <c r="E49" i="4" s="1"/>
  <c r="D69" i="4"/>
  <c r="E52" i="4"/>
  <c r="E62" i="4" s="1"/>
  <c r="P62" i="4" s="1"/>
  <c r="I52" i="4"/>
  <c r="H52" i="4"/>
  <c r="G52" i="4"/>
  <c r="D10" i="4"/>
  <c r="D12" i="4"/>
  <c r="D8" i="4"/>
  <c r="C64" i="3"/>
  <c r="C63" i="3"/>
  <c r="C62" i="3"/>
  <c r="F61" i="3"/>
  <c r="D61" i="3"/>
  <c r="F59" i="3"/>
  <c r="F57" i="3"/>
  <c r="F56" i="3"/>
  <c r="C60" i="3"/>
  <c r="C59" i="3"/>
  <c r="C58" i="3"/>
  <c r="C57" i="3"/>
  <c r="C61" i="3" s="1"/>
  <c r="C56" i="3"/>
  <c r="D49" i="3"/>
  <c r="D46" i="3"/>
  <c r="D44" i="3"/>
  <c r="C50" i="3"/>
  <c r="I29" i="3"/>
  <c r="I31" i="3" s="1"/>
  <c r="J29" i="3"/>
  <c r="J31" i="3" s="1"/>
  <c r="K29" i="3"/>
  <c r="H29" i="3"/>
  <c r="H31" i="3" s="1"/>
  <c r="C45" i="3"/>
  <c r="C51" i="3"/>
  <c r="F62" i="3" l="1"/>
  <c r="G62" i="3" s="1"/>
  <c r="H62" i="3" s="1"/>
  <c r="C16" i="4"/>
  <c r="D71" i="4" s="1"/>
  <c r="F63" i="3"/>
  <c r="C13" i="4"/>
  <c r="D45" i="3"/>
  <c r="C9" i="4"/>
  <c r="E63" i="4"/>
  <c r="F49" i="4"/>
  <c r="E69" i="4"/>
  <c r="E71" i="4" s="1"/>
  <c r="E67" i="4"/>
  <c r="E68" i="4" s="1"/>
  <c r="F62" i="4"/>
  <c r="Q62" i="4" s="1"/>
  <c r="F58" i="3"/>
  <c r="F60" i="3" s="1"/>
  <c r="G59" i="3"/>
  <c r="H59" i="3" s="1"/>
  <c r="C52" i="3"/>
  <c r="K30" i="3"/>
  <c r="K31" i="3" s="1"/>
  <c r="G56" i="3" s="1"/>
  <c r="C47" i="3"/>
  <c r="E72" i="4" l="1"/>
  <c r="P67" i="4" s="1"/>
  <c r="D47" i="3"/>
  <c r="C11" i="4"/>
  <c r="D68" i="4"/>
  <c r="D13" i="4"/>
  <c r="F64" i="3"/>
  <c r="C17" i="4"/>
  <c r="D72" i="4" s="1"/>
  <c r="D64" i="4"/>
  <c r="O63" i="4" s="1"/>
  <c r="D9" i="4"/>
  <c r="G62" i="4"/>
  <c r="R62" i="4" s="1"/>
  <c r="G49" i="4"/>
  <c r="F69" i="4"/>
  <c r="F71" i="4" s="1"/>
  <c r="F67" i="4"/>
  <c r="F63" i="4"/>
  <c r="E64" i="4"/>
  <c r="H56" i="3"/>
  <c r="G57" i="3"/>
  <c r="G58" i="3" s="1"/>
  <c r="G61" i="3"/>
  <c r="I59" i="3"/>
  <c r="E66" i="4" l="1"/>
  <c r="P64" i="4" s="1"/>
  <c r="P63" i="4"/>
  <c r="D66" i="4"/>
  <c r="O64" i="4" s="1"/>
  <c r="D11" i="4"/>
  <c r="G63" i="4"/>
  <c r="G64" i="4" s="1"/>
  <c r="H62" i="4"/>
  <c r="S62" i="4" s="1"/>
  <c r="G67" i="4"/>
  <c r="H49" i="4"/>
  <c r="G69" i="4"/>
  <c r="G71" i="4" s="1"/>
  <c r="F64" i="4"/>
  <c r="F68" i="4"/>
  <c r="F72" i="4" s="1"/>
  <c r="Q67" i="4" s="1"/>
  <c r="H58" i="3"/>
  <c r="I58" i="3"/>
  <c r="G60" i="3"/>
  <c r="C67" i="3" s="1"/>
  <c r="C76" i="3" s="1"/>
  <c r="I57" i="3"/>
  <c r="H57" i="3"/>
  <c r="H61" i="3"/>
  <c r="I61" i="3"/>
  <c r="G63" i="3"/>
  <c r="G66" i="4" l="1"/>
  <c r="R64" i="4" s="1"/>
  <c r="R63" i="4"/>
  <c r="F66" i="4"/>
  <c r="Q64" i="4" s="1"/>
  <c r="Q63" i="4"/>
  <c r="H67" i="4"/>
  <c r="H68" i="4" s="1"/>
  <c r="I49" i="4"/>
  <c r="I69" i="4" s="1"/>
  <c r="I71" i="4" s="1"/>
  <c r="H69" i="4"/>
  <c r="H71" i="4" s="1"/>
  <c r="G68" i="4"/>
  <c r="G72" i="4" s="1"/>
  <c r="R67" i="4" s="1"/>
  <c r="I62" i="4"/>
  <c r="T62" i="4" s="1"/>
  <c r="H63" i="4"/>
  <c r="C74" i="3"/>
  <c r="H60" i="3"/>
  <c r="I60" i="3"/>
  <c r="C73" i="3"/>
  <c r="C72" i="3"/>
  <c r="C71" i="3"/>
  <c r="C70" i="3"/>
  <c r="C75" i="3"/>
  <c r="H63" i="3"/>
  <c r="I63" i="3"/>
  <c r="G64" i="3"/>
  <c r="H64" i="3" s="1"/>
  <c r="I67" i="4" l="1"/>
  <c r="J67" i="4" s="1"/>
  <c r="I63" i="4"/>
  <c r="I64" i="4" s="1"/>
  <c r="T63" i="4" s="1"/>
  <c r="H72" i="4"/>
  <c r="S67" i="4" s="1"/>
  <c r="H64" i="4"/>
  <c r="J65" i="4"/>
  <c r="H66" i="4" l="1"/>
  <c r="S64" i="4" s="1"/>
  <c r="S63" i="4"/>
  <c r="I68" i="4"/>
  <c r="J68" i="4" s="1"/>
  <c r="J63" i="4"/>
  <c r="I72" i="4"/>
  <c r="T67" i="4" s="1"/>
  <c r="I66" i="4"/>
  <c r="J64" i="4"/>
  <c r="J66" i="4" l="1"/>
  <c r="T64" i="4"/>
</calcChain>
</file>

<file path=xl/sharedStrings.xml><?xml version="1.0" encoding="utf-8"?>
<sst xmlns="http://schemas.openxmlformats.org/spreadsheetml/2006/main" count="532" uniqueCount="378">
  <si>
    <t>戦略を絵に描くBSC経営コンサルタント　長山伸作</t>
    <rPh sb="0" eb="2">
      <t>センリャク</t>
    </rPh>
    <rPh sb="3" eb="4">
      <t>エ</t>
    </rPh>
    <rPh sb="5" eb="6">
      <t>カ</t>
    </rPh>
    <rPh sb="10" eb="12">
      <t>ケイエイ</t>
    </rPh>
    <rPh sb="20" eb="24">
      <t>ナガヤマシンサク</t>
    </rPh>
    <phoneticPr fontId="2"/>
  </si>
  <si>
    <t>http://www.s-naga.jp/</t>
    <phoneticPr fontId="2"/>
  </si>
  <si>
    <t>クリック、ハイパーリンク</t>
    <phoneticPr fontId="2"/>
  </si>
  <si>
    <t>（株）一光社プロが戦略経営の道案内としてお手伝い致します</t>
    <rPh sb="0" eb="3">
      <t>カブ</t>
    </rPh>
    <rPh sb="3" eb="6">
      <t>イッコウシャ</t>
    </rPh>
    <rPh sb="9" eb="11">
      <t>センリャク</t>
    </rPh>
    <rPh sb="11" eb="13">
      <t>ケイエイ</t>
    </rPh>
    <rPh sb="14" eb="17">
      <t>ミチアンナイ</t>
    </rPh>
    <rPh sb="21" eb="23">
      <t>テツダ</t>
    </rPh>
    <rPh sb="24" eb="25">
      <t>イタ</t>
    </rPh>
    <phoneticPr fontId="2"/>
  </si>
  <si>
    <t>（株）一光社プロ　〒457-0024 名古屋市南区赤坪町99-1</t>
    <rPh sb="0" eb="3">
      <t>カブ</t>
    </rPh>
    <rPh sb="3" eb="6">
      <t>イッコウシャ</t>
    </rPh>
    <rPh sb="19" eb="23">
      <t>ナゴヤシ</t>
    </rPh>
    <rPh sb="23" eb="25">
      <t>ミナミク</t>
    </rPh>
    <rPh sb="25" eb="28">
      <t>アカツボチョウ</t>
    </rPh>
    <phoneticPr fontId="2"/>
  </si>
  <si>
    <t>著作　</t>
    <rPh sb="0" eb="2">
      <t>チョサク</t>
    </rPh>
    <phoneticPr fontId="2"/>
  </si>
  <si>
    <t>戦略を絵に描くBSC経営コンサルタント長山伸作　(株)一光社プロ会長</t>
    <rPh sb="24" eb="32">
      <t>カブイッコウシャ</t>
    </rPh>
    <rPh sb="32" eb="34">
      <t>カイチョウ</t>
    </rPh>
    <phoneticPr fontId="2"/>
  </si>
  <si>
    <t>Tel.052-824-0521　お気軽にお電話ください</t>
    <phoneticPr fontId="2"/>
  </si>
  <si>
    <t>付属
-21</t>
    <rPh sb="0" eb="2">
      <t>フゾク</t>
    </rPh>
    <phoneticPr fontId="2"/>
  </si>
  <si>
    <t>1.プロダクトイノベーション</t>
  </si>
  <si>
    <t>2.プロセスイノベーション</t>
  </si>
  <si>
    <t>3.マーケットイノベーション</t>
  </si>
  <si>
    <t>4.サプライチェーンイノベーション</t>
  </si>
  <si>
    <t>5.組織イノベーション</t>
  </si>
  <si>
    <t>◆初めに守りの戦略ありき</t>
  </si>
  <si>
    <t>戦略名</t>
    <rPh sb="0" eb="3">
      <t>センリャクメイ</t>
    </rPh>
    <phoneticPr fontId="2"/>
  </si>
  <si>
    <t>イノベーション</t>
    <phoneticPr fontId="2"/>
  </si>
  <si>
    <t>他方、プロセスイノベーションは競合に知られることなく、社内の現有人的資本を強化活用するだけなので</t>
    <phoneticPr fontId="2"/>
  </si>
  <si>
    <t>空白の３０年、コロナ禍、ロシア暴挙の資源高騰、悪いインフレなどによる経済混乱で、殊に中小企業は</t>
    <phoneticPr fontId="2"/>
  </si>
  <si>
    <t>疲弊しています。改革なくして未来はありません。資金要らずの守りの戦略に集中して下さい。</t>
    <phoneticPr fontId="2"/>
  </si>
  <si>
    <t>組織の再構築で機能部門別に人的資本を強化すれば、プロセス生産性向上戦略で収益向上が可能に</t>
    <phoneticPr fontId="2"/>
  </si>
  <si>
    <t>なります。収益向上で利益の最大化を図り、利益の再投資力が高まれば、攻めの予算も捻出できます。</t>
    <phoneticPr fontId="2"/>
  </si>
  <si>
    <t>守りの戦略は難しいものではなく、トップの情熱で社員を統率する力だけです。社員を前向きに動かす</t>
    <phoneticPr fontId="2"/>
  </si>
  <si>
    <t>力量です。あとは粘り強い根気と努力です。１年１０％の生産性向上目標を必達させて下さい。</t>
    <phoneticPr fontId="2"/>
  </si>
  <si>
    <t>守りの戦略</t>
    <rPh sb="0" eb="1">
      <t>マモ</t>
    </rPh>
    <rPh sb="3" eb="5">
      <t>センリャク</t>
    </rPh>
    <phoneticPr fontId="2"/>
  </si>
  <si>
    <t>攻めの戦略</t>
    <rPh sb="0" eb="1">
      <t>セ</t>
    </rPh>
    <rPh sb="3" eb="5">
      <t>センリャク</t>
    </rPh>
    <phoneticPr fontId="2"/>
  </si>
  <si>
    <t>事業名</t>
    <rPh sb="0" eb="3">
      <t>ジギョウメイ</t>
    </rPh>
    <phoneticPr fontId="2"/>
  </si>
  <si>
    <t>戦略考察点</t>
    <rPh sb="0" eb="2">
      <t>センリャク</t>
    </rPh>
    <rPh sb="2" eb="5">
      <t>コウサツテン</t>
    </rPh>
    <phoneticPr fontId="2"/>
  </si>
  <si>
    <t>◆新たな付加価値を創出するイノベーション(innov)への挑戦</t>
    <phoneticPr fontId="2"/>
  </si>
  <si>
    <t>斬新的革新的製品・サービスの開発と市場投入で競合優位のシェア確保</t>
    <rPh sb="3" eb="6">
      <t>カクシンテキ</t>
    </rPh>
    <rPh sb="30" eb="32">
      <t>カクホ</t>
    </rPh>
    <phoneticPr fontId="2"/>
  </si>
  <si>
    <t>製品・サービスの営業・生産・物流プロセスの効率化で生産性を向上する</t>
    <rPh sb="8" eb="10">
      <t>エイギョウ</t>
    </rPh>
    <rPh sb="14" eb="16">
      <t>ブツリュウ</t>
    </rPh>
    <phoneticPr fontId="2"/>
  </si>
  <si>
    <t>新市場の開拓、未知市場の発掘、商圏の拡大などで売上成長性を図る</t>
    <phoneticPr fontId="2"/>
  </si>
  <si>
    <t>材料調達・外注の協業協力先との信頼関係で互恵付加価値を向上する</t>
    <rPh sb="20" eb="22">
      <t>ゴケイ</t>
    </rPh>
    <phoneticPr fontId="2"/>
  </si>
  <si>
    <t>人材のリスキリングと組織の刷新再構築で人的資本の能力強化を図る</t>
    <rPh sb="13" eb="15">
      <t>サッシン</t>
    </rPh>
    <phoneticPr fontId="2"/>
  </si>
  <si>
    <t>一般的に考えれば、新たな製品開発や市場開拓は、競合との戦いであり、失敗も有り得る。攻めの戦略</t>
    <rPh sb="36" eb="37">
      <t>ア</t>
    </rPh>
    <rPh sb="38" eb="39">
      <t>ウ</t>
    </rPh>
    <phoneticPr fontId="2"/>
  </si>
  <si>
    <t>守りの戦略</t>
    <phoneticPr fontId="2"/>
  </si>
  <si>
    <t>攻めの戦略</t>
    <phoneticPr fontId="2"/>
  </si>
  <si>
    <t>戦略</t>
    <rPh sb="0" eb="2">
      <t>センリャク</t>
    </rPh>
    <phoneticPr fontId="2"/>
  </si>
  <si>
    <t>内容</t>
    <rPh sb="0" eb="2">
      <t>ナイヨウ</t>
    </rPh>
    <phoneticPr fontId="2"/>
  </si>
  <si>
    <t>攻めの戦略は不確定要素が多いので、慎重なリスク対策の上、挑戦する</t>
    <rPh sb="0" eb="1">
      <t>セ</t>
    </rPh>
    <rPh sb="3" eb="5">
      <t>センリャク</t>
    </rPh>
    <rPh sb="6" eb="11">
      <t>フカクテイヨウソ</t>
    </rPh>
    <rPh sb="12" eb="13">
      <t>オオ</t>
    </rPh>
    <rPh sb="17" eb="19">
      <t>シンチョウ</t>
    </rPh>
    <rPh sb="23" eb="25">
      <t>タイサク</t>
    </rPh>
    <rPh sb="26" eb="27">
      <t>ウエ</t>
    </rPh>
    <rPh sb="28" eb="30">
      <t>チョウセン</t>
    </rPh>
    <phoneticPr fontId="2"/>
  </si>
  <si>
    <t>◆５つのイノベーションを難易度で２つに分ける</t>
    <phoneticPr fontId="2"/>
  </si>
  <si>
    <t>内部改革なので、直ぐ取り組むことができる。基本的には予算不要。現有人材勢力を活用</t>
    <rPh sb="0" eb="4">
      <t>ナイブカイカク</t>
    </rPh>
    <rPh sb="8" eb="9">
      <t>ス</t>
    </rPh>
    <rPh sb="10" eb="11">
      <t>ト</t>
    </rPh>
    <rPh sb="12" eb="13">
      <t>ク</t>
    </rPh>
    <rPh sb="21" eb="24">
      <t>キホンテキ</t>
    </rPh>
    <rPh sb="26" eb="30">
      <t>ヨサンフヨウ</t>
    </rPh>
    <rPh sb="31" eb="35">
      <t>ゲンユウジンザイ</t>
    </rPh>
    <rPh sb="35" eb="37">
      <t>セイリョク</t>
    </rPh>
    <rPh sb="38" eb="40">
      <t>カツヨウ</t>
    </rPh>
    <phoneticPr fontId="2"/>
  </si>
  <si>
    <t>プロセスイノベーションと組織イノベーションはワンセットで考え、組織管理者の変革への</t>
    <rPh sb="12" eb="14">
      <t>ソシキ</t>
    </rPh>
    <rPh sb="28" eb="29">
      <t>カンガ</t>
    </rPh>
    <rPh sb="31" eb="36">
      <t>ソシキカンリシャ</t>
    </rPh>
    <rPh sb="37" eb="39">
      <t>ヘンカク</t>
    </rPh>
    <phoneticPr fontId="2"/>
  </si>
  <si>
    <t>研修から取り組み、プロジェクトを立ち上げて四半期で体制を整備し、実行に移す。</t>
    <rPh sb="0" eb="2">
      <t>ケンシュウ</t>
    </rPh>
    <rPh sb="4" eb="5">
      <t>ト</t>
    </rPh>
    <rPh sb="6" eb="7">
      <t>ク</t>
    </rPh>
    <rPh sb="16" eb="17">
      <t>タ</t>
    </rPh>
    <rPh sb="18" eb="19">
      <t>ア</t>
    </rPh>
    <rPh sb="21" eb="24">
      <t>シハンキ</t>
    </rPh>
    <rPh sb="25" eb="27">
      <t>タイセイ</t>
    </rPh>
    <rPh sb="28" eb="30">
      <t>セイビ</t>
    </rPh>
    <rPh sb="32" eb="34">
      <t>ジッコウ</t>
    </rPh>
    <rPh sb="35" eb="36">
      <t>ウツ</t>
    </rPh>
    <phoneticPr fontId="2"/>
  </si>
  <si>
    <t>ゆとり資金がなければ、リスクを取らない持続的イノベーションの範囲で展開する。</t>
    <rPh sb="3" eb="5">
      <t>シキン</t>
    </rPh>
    <rPh sb="15" eb="16">
      <t>ト</t>
    </rPh>
    <rPh sb="19" eb="21">
      <t>ジゾク</t>
    </rPh>
    <rPh sb="21" eb="22">
      <t>テキ</t>
    </rPh>
    <rPh sb="30" eb="32">
      <t>ハンイ</t>
    </rPh>
    <rPh sb="33" eb="35">
      <t>テンカイ</t>
    </rPh>
    <phoneticPr fontId="2"/>
  </si>
  <si>
    <t>手元資金が潤沢なら、破壊的イノベーションに挑戦し、新市場を開拓して社会貢献する。</t>
    <rPh sb="0" eb="4">
      <t>テモトシキン</t>
    </rPh>
    <rPh sb="5" eb="7">
      <t>ジュンタク</t>
    </rPh>
    <rPh sb="10" eb="13">
      <t>ハカイテキ</t>
    </rPh>
    <rPh sb="21" eb="23">
      <t>チョウセン</t>
    </rPh>
    <rPh sb="25" eb="28">
      <t>シンシジョウ</t>
    </rPh>
    <rPh sb="29" eb="31">
      <t>カイタク</t>
    </rPh>
    <rPh sb="33" eb="37">
      <t>シャカイコウケン</t>
    </rPh>
    <phoneticPr fontId="2"/>
  </si>
  <si>
    <t>コロナ禍で売上を落としているからといっても、無謀な攻めの戦略は危険である。</t>
    <rPh sb="3" eb="4">
      <t>カ</t>
    </rPh>
    <rPh sb="5" eb="7">
      <t>ウリアゲ</t>
    </rPh>
    <rPh sb="8" eb="9">
      <t>オ</t>
    </rPh>
    <rPh sb="22" eb="24">
      <t>ムボウ</t>
    </rPh>
    <rPh sb="25" eb="26">
      <t>セ</t>
    </rPh>
    <rPh sb="28" eb="30">
      <t>センリャク</t>
    </rPh>
    <rPh sb="31" eb="33">
      <t>キケン</t>
    </rPh>
    <phoneticPr fontId="2"/>
  </si>
  <si>
    <t>具体的活動</t>
    <rPh sb="0" eb="3">
      <t>グタイテキ</t>
    </rPh>
    <rPh sb="3" eb="5">
      <t>カツドウ</t>
    </rPh>
    <phoneticPr fontId="2"/>
  </si>
  <si>
    <t>メリット
デメリット</t>
    <phoneticPr fontId="2"/>
  </si>
  <si>
    <t>イノベーションという言葉に「難解敬遠」の心理が働くと企業の成長は止まります。</t>
    <rPh sb="26" eb="28">
      <t>キギョウ</t>
    </rPh>
    <phoneticPr fontId="2"/>
  </si>
  <si>
    <t>イノベーションは、持続的イノベーションと破壊的イノベーションの二つに分けられる。</t>
    <rPh sb="31" eb="32">
      <t>フタ</t>
    </rPh>
    <rPh sb="34" eb="35">
      <t>ワ</t>
    </rPh>
    <phoneticPr fontId="2"/>
  </si>
  <si>
    <t>破壊的イノベーションは、革新的な新製品サービス開発により、競合優位の差別化で新市場を生み出す。</t>
    <rPh sb="12" eb="15">
      <t>カクシンテキ</t>
    </rPh>
    <rPh sb="23" eb="25">
      <t>カイハツ</t>
    </rPh>
    <rPh sb="31" eb="33">
      <t>ユウイ</t>
    </rPh>
    <rPh sb="34" eb="36">
      <t>サベツ</t>
    </rPh>
    <rPh sb="36" eb="37">
      <t>カ</t>
    </rPh>
    <rPh sb="38" eb="41">
      <t>シンシジョウ</t>
    </rPh>
    <rPh sb="42" eb="43">
      <t>ウ</t>
    </rPh>
    <rPh sb="44" eb="45">
      <t>ダ</t>
    </rPh>
    <phoneticPr fontId="2"/>
  </si>
  <si>
    <t>ビジネスの長期的な持続成長発展には、破壊的イノベーションが不可欠である。革新的創造には研究開</t>
    <rPh sb="9" eb="15">
      <t>ジゾクセイチョウハッテン</t>
    </rPh>
    <rPh sb="43" eb="45">
      <t>ケンキュウ</t>
    </rPh>
    <rPh sb="45" eb="46">
      <t>カイ</t>
    </rPh>
    <phoneticPr fontId="2"/>
  </si>
  <si>
    <t>発力と資金投資力が必要であり、失敗リスクもあるので、周到な予算を計上する事業計画が前提となる。</t>
    <rPh sb="26" eb="28">
      <t>シュウトウ</t>
    </rPh>
    <rPh sb="29" eb="31">
      <t>ヨサン</t>
    </rPh>
    <rPh sb="32" eb="34">
      <t>ケイジョウ</t>
    </rPh>
    <rPh sb="36" eb="40">
      <t>ジギョウケイカク</t>
    </rPh>
    <rPh sb="41" eb="43">
      <t>ゼンテイ</t>
    </rPh>
    <phoneticPr fontId="2"/>
  </si>
  <si>
    <t>打つ手はたくさんあり、投下資金も少なく明確なので取り組みやすいし成果も出やすい。</t>
    <rPh sb="0" eb="1">
      <t>ウ</t>
    </rPh>
    <rPh sb="2" eb="3">
      <t>テ</t>
    </rPh>
    <rPh sb="11" eb="15">
      <t>トウカシキン</t>
    </rPh>
    <rPh sb="16" eb="17">
      <t>スク</t>
    </rPh>
    <rPh sb="19" eb="21">
      <t>メイカク</t>
    </rPh>
    <rPh sb="24" eb="25">
      <t>ト</t>
    </rPh>
    <rPh sb="26" eb="27">
      <t>ク</t>
    </rPh>
    <rPh sb="32" eb="34">
      <t>セイカ</t>
    </rPh>
    <rPh sb="35" eb="36">
      <t>デ</t>
    </rPh>
    <phoneticPr fontId="2"/>
  </si>
  <si>
    <t>持続的イノベーションは、現在の顧客の既知のニーズに基づく製品サービスの改良や体制の改善にある。</t>
    <rPh sb="35" eb="37">
      <t>カイリョウ</t>
    </rPh>
    <rPh sb="38" eb="40">
      <t>タイセイ</t>
    </rPh>
    <rPh sb="41" eb="43">
      <t>カイゼン</t>
    </rPh>
    <phoneticPr fontId="2"/>
  </si>
  <si>
    <t>先行資金も少なく、社員の意識統一を図りながら生産性を向上させる無難な守りの戦略です。</t>
    <rPh sb="0" eb="2">
      <t>センコウ</t>
    </rPh>
    <rPh sb="5" eb="6">
      <t>スク</t>
    </rPh>
    <phoneticPr fontId="2"/>
  </si>
  <si>
    <t>イノベーション（シュンペーター理論）には５つのタイプがる</t>
    <phoneticPr fontId="2"/>
  </si>
  <si>
    <t>すれば、四半期後には効果が出始める。問題は従来の企業風土にある。キャリア人材の</t>
    <rPh sb="4" eb="8">
      <t>シハンキゴ</t>
    </rPh>
    <rPh sb="10" eb="12">
      <t>コウカ</t>
    </rPh>
    <rPh sb="13" eb="15">
      <t>デハジ</t>
    </rPh>
    <rPh sb="18" eb="20">
      <t>モンダイ</t>
    </rPh>
    <rPh sb="21" eb="23">
      <t>ジュウライ</t>
    </rPh>
    <rPh sb="24" eb="28">
      <t>キギョウフウド</t>
    </rPh>
    <rPh sb="36" eb="38">
      <t>ジンザイ</t>
    </rPh>
    <phoneticPr fontId="2"/>
  </si>
  <si>
    <t>プロダクトイノベーションは綿密な市場調査と開発販促予算を含む中期事業計画を立てる。</t>
    <rPh sb="13" eb="15">
      <t>メンミツ</t>
    </rPh>
    <rPh sb="16" eb="18">
      <t>シジョウ</t>
    </rPh>
    <rPh sb="18" eb="20">
      <t>チョウサ</t>
    </rPh>
    <rPh sb="21" eb="23">
      <t>カイハツ</t>
    </rPh>
    <rPh sb="23" eb="25">
      <t>ハンソク</t>
    </rPh>
    <rPh sb="25" eb="27">
      <t>ヨサン</t>
    </rPh>
    <rPh sb="28" eb="29">
      <t>フク</t>
    </rPh>
    <rPh sb="30" eb="32">
      <t>チュウキ</t>
    </rPh>
    <rPh sb="32" eb="34">
      <t>ジギョウ</t>
    </rPh>
    <rPh sb="34" eb="36">
      <t>ケイカク</t>
    </rPh>
    <rPh sb="37" eb="38">
      <t>タ</t>
    </rPh>
    <phoneticPr fontId="2"/>
  </si>
  <si>
    <t>項目</t>
    <rPh sb="0" eb="2">
      <t>コウモク</t>
    </rPh>
    <phoneticPr fontId="2"/>
  </si>
  <si>
    <t>何から始めるか、イノベーションに挑戦して下さい</t>
    <rPh sb="0" eb="1">
      <t>ナニ</t>
    </rPh>
    <rPh sb="3" eb="4">
      <t>ハジ</t>
    </rPh>
    <rPh sb="16" eb="18">
      <t>チョウセン</t>
    </rPh>
    <rPh sb="20" eb="21">
      <t>クダ</t>
    </rPh>
    <phoneticPr fontId="2"/>
  </si>
  <si>
    <t>◆３０年の空白の間、日本の賃金は上がらなかった</t>
    <rPh sb="1" eb="9">
      <t>サンジュウネンノクウハクノアイダ</t>
    </rPh>
    <rPh sb="10" eb="12">
      <t>ニホン</t>
    </rPh>
    <rPh sb="13" eb="15">
      <t>チンギン</t>
    </rPh>
    <rPh sb="16" eb="17">
      <t>ア</t>
    </rPh>
    <phoneticPr fontId="2"/>
  </si>
  <si>
    <t>バブル崩壊以後のデフレ経済下で日本の賃金は上がらず、</t>
    <rPh sb="3" eb="5">
      <t>ホウカイ</t>
    </rPh>
    <rPh sb="5" eb="7">
      <t>イゴ</t>
    </rPh>
    <rPh sb="11" eb="14">
      <t>ケイザイカ</t>
    </rPh>
    <rPh sb="15" eb="17">
      <t>ニホン</t>
    </rPh>
    <rPh sb="18" eb="20">
      <t>チンギン</t>
    </rPh>
    <rPh sb="21" eb="22">
      <t>ア</t>
    </rPh>
    <phoneticPr fontId="19"/>
  </si>
  <si>
    <t>その間に世界の国々は1.5倍の勢いで賃金が上昇しました。</t>
    <rPh sb="2" eb="3">
      <t>アイダ</t>
    </rPh>
    <rPh sb="4" eb="6">
      <t>セカイ</t>
    </rPh>
    <rPh sb="7" eb="9">
      <t>クニグニ</t>
    </rPh>
    <rPh sb="13" eb="14">
      <t>バイ</t>
    </rPh>
    <rPh sb="15" eb="16">
      <t>イキオ</t>
    </rPh>
    <rPh sb="18" eb="20">
      <t>チンギン</t>
    </rPh>
    <rPh sb="21" eb="23">
      <t>ジョウショウ</t>
    </rPh>
    <phoneticPr fontId="19"/>
  </si>
  <si>
    <t>アジアでは韓国にも追い越されているのが現状です。</t>
    <rPh sb="5" eb="7">
      <t>カンコク</t>
    </rPh>
    <rPh sb="9" eb="10">
      <t>オ</t>
    </rPh>
    <rPh sb="11" eb="12">
      <t>コ</t>
    </rPh>
    <rPh sb="19" eb="21">
      <t>ゲンジョウ</t>
    </rPh>
    <phoneticPr fontId="2"/>
  </si>
  <si>
    <t>は右肩上がりになり、良好なインフレが経済の成長を持続</t>
    <rPh sb="1" eb="4">
      <t>ミギカタア</t>
    </rPh>
    <rPh sb="10" eb="12">
      <t>リョウコウ</t>
    </rPh>
    <rPh sb="18" eb="20">
      <t>ケイザイ</t>
    </rPh>
    <rPh sb="21" eb="23">
      <t>セイチョウ</t>
    </rPh>
    <rPh sb="24" eb="26">
      <t>ジゾク</t>
    </rPh>
    <phoneticPr fontId="2"/>
  </si>
  <si>
    <t>賃金上昇による消費が活発になると、自ずと生産性(GDP)</t>
    <rPh sb="0" eb="2">
      <t>チンギン</t>
    </rPh>
    <rPh sb="2" eb="4">
      <t>ジョウショウ</t>
    </rPh>
    <rPh sb="7" eb="9">
      <t>ショウヒ</t>
    </rPh>
    <rPh sb="10" eb="12">
      <t>カッパツ</t>
    </rPh>
    <rPh sb="17" eb="18">
      <t>オノ</t>
    </rPh>
    <rPh sb="20" eb="23">
      <t>セイサンセイ</t>
    </rPh>
    <phoneticPr fontId="2"/>
  </si>
  <si>
    <t>させていきます。右下グラフは賃金と生産性の相関図です。</t>
    <rPh sb="8" eb="10">
      <t>ミギシタ</t>
    </rPh>
    <rPh sb="14" eb="16">
      <t>チンギン</t>
    </rPh>
    <rPh sb="17" eb="20">
      <t>セイサンセイ</t>
    </rPh>
    <rPh sb="21" eb="24">
      <t>ソウカンズ</t>
    </rPh>
    <phoneticPr fontId="2"/>
  </si>
  <si>
    <t>◆イノベーションのジレンマに陥った日本</t>
    <rPh sb="14" eb="15">
      <t>オチイ</t>
    </rPh>
    <rPh sb="17" eb="19">
      <t>ニホン</t>
    </rPh>
    <phoneticPr fontId="2"/>
  </si>
  <si>
    <t>守る消極的姿勢の持続的イノベーションを続けていると、</t>
    <rPh sb="0" eb="1">
      <t>マモ</t>
    </rPh>
    <rPh sb="2" eb="4">
      <t>ショウキョク</t>
    </rPh>
    <rPh sb="4" eb="5">
      <t>テキ</t>
    </rPh>
    <rPh sb="5" eb="7">
      <t>シセイ</t>
    </rPh>
    <rPh sb="8" eb="11">
      <t>ジゾクテキ</t>
    </rPh>
    <rPh sb="19" eb="20">
      <t>ツヅ</t>
    </rPh>
    <phoneticPr fontId="2"/>
  </si>
  <si>
    <t>ライバルの破壊的イノベーションによる革新的新製品に</t>
    <rPh sb="5" eb="8">
      <t>ハカイテキ</t>
    </rPh>
    <rPh sb="18" eb="21">
      <t>カクシンテキ</t>
    </rPh>
    <rPh sb="21" eb="24">
      <t>シンセイヒン</t>
    </rPh>
    <phoneticPr fontId="2"/>
  </si>
  <si>
    <t>一気に市場を奪取されます。</t>
    <rPh sb="0" eb="2">
      <t>イッキ</t>
    </rPh>
    <rPh sb="3" eb="5">
      <t>シジョウ</t>
    </rPh>
    <rPh sb="6" eb="8">
      <t>ダッシュ</t>
    </rPh>
    <phoneticPr fontId="2"/>
  </si>
  <si>
    <t>バブルが崩壊した日本は、土地価・株価の大暴落で金融</t>
    <rPh sb="4" eb="6">
      <t>ホウカイ</t>
    </rPh>
    <rPh sb="8" eb="10">
      <t>ニホン</t>
    </rPh>
    <rPh sb="12" eb="14">
      <t>トチ</t>
    </rPh>
    <rPh sb="16" eb="18">
      <t>カブカ</t>
    </rPh>
    <rPh sb="19" eb="20">
      <t>ダイ</t>
    </rPh>
    <rPh sb="20" eb="22">
      <t>ボウラク</t>
    </rPh>
    <rPh sb="23" eb="25">
      <t>キンユウ</t>
    </rPh>
    <phoneticPr fontId="2"/>
  </si>
  <si>
    <t>機関、証券会社、民間企業がバッタバッタ破綻しました。</t>
    <rPh sb="3" eb="7">
      <t>ショウケンガイシャ</t>
    </rPh>
    <rPh sb="8" eb="12">
      <t>ミンカンキギョウ</t>
    </rPh>
    <rPh sb="19" eb="21">
      <t>ハタン</t>
    </rPh>
    <phoneticPr fontId="2"/>
  </si>
  <si>
    <t>バブル期の世界進出は一気に萎み、民間企業は攻める</t>
    <rPh sb="3" eb="4">
      <t>キ</t>
    </rPh>
    <rPh sb="5" eb="9">
      <t>セカイシンシュツ</t>
    </rPh>
    <rPh sb="10" eb="12">
      <t>イッキ</t>
    </rPh>
    <rPh sb="13" eb="14">
      <t>シボ</t>
    </rPh>
    <rPh sb="16" eb="20">
      <t>ミンカンキギョウ</t>
    </rPh>
    <rPh sb="21" eb="22">
      <t>セ</t>
    </rPh>
    <phoneticPr fontId="2"/>
  </si>
  <si>
    <t>より、守りの体制立て直しに四苦八苦しました。</t>
    <rPh sb="3" eb="4">
      <t>マモ</t>
    </rPh>
    <rPh sb="6" eb="9">
      <t>タイセイタ</t>
    </rPh>
    <rPh sb="10" eb="11">
      <t>ナオ</t>
    </rPh>
    <rPh sb="13" eb="17">
      <t>シクハック</t>
    </rPh>
    <phoneticPr fontId="2"/>
  </si>
  <si>
    <t>攻めるより守る、イノベーションのジレンマに陥ったのです。</t>
    <rPh sb="0" eb="1">
      <t>セ</t>
    </rPh>
    <rPh sb="5" eb="6">
      <t>マモ</t>
    </rPh>
    <rPh sb="21" eb="22">
      <t>オチイ</t>
    </rPh>
    <phoneticPr fontId="2"/>
  </si>
  <si>
    <t>イノベーションで世界シェアを席巻した製品群が、現在では</t>
    <rPh sb="8" eb="10">
      <t>セカイ</t>
    </rPh>
    <rPh sb="14" eb="16">
      <t>セッケン</t>
    </rPh>
    <rPh sb="18" eb="21">
      <t>セイヒングン</t>
    </rPh>
    <rPh sb="23" eb="25">
      <t>ゲンザイ</t>
    </rPh>
    <phoneticPr fontId="2"/>
  </si>
  <si>
    <t>バブル期には半導体、電子電気機器、自動車など、破壊的</t>
    <rPh sb="3" eb="4">
      <t>キ</t>
    </rPh>
    <rPh sb="6" eb="9">
      <t>ハンドウタイ</t>
    </rPh>
    <rPh sb="10" eb="12">
      <t>デンシ</t>
    </rPh>
    <rPh sb="12" eb="14">
      <t>デンキ</t>
    </rPh>
    <rPh sb="14" eb="16">
      <t>キキ</t>
    </rPh>
    <rPh sb="17" eb="20">
      <t>ジドウシャ</t>
    </rPh>
    <rPh sb="23" eb="26">
      <t>ハカイテキ</t>
    </rPh>
    <phoneticPr fontId="2"/>
  </si>
  <si>
    <t>シェアトップ１０外に消えています。特許数でも負けています。</t>
    <rPh sb="8" eb="9">
      <t>ガイ</t>
    </rPh>
    <rPh sb="10" eb="11">
      <t>キ</t>
    </rPh>
    <rPh sb="17" eb="20">
      <t>トッキョスウ</t>
    </rPh>
    <rPh sb="22" eb="23">
      <t>マ</t>
    </rPh>
    <phoneticPr fontId="2"/>
  </si>
  <si>
    <t>右図は世界の主要国、３０年間の平均賃金の推移です。</t>
    <rPh sb="0" eb="2">
      <t>ミギズ</t>
    </rPh>
    <rPh sb="3" eb="5">
      <t>セカイ</t>
    </rPh>
    <rPh sb="6" eb="9">
      <t>シュヨウコク</t>
    </rPh>
    <rPh sb="10" eb="13">
      <t>サンジュウネン</t>
    </rPh>
    <rPh sb="13" eb="14">
      <t>カン</t>
    </rPh>
    <rPh sb="15" eb="19">
      <t>ヘイキンチンギン</t>
    </rPh>
    <rPh sb="20" eb="22">
      <t>スイイ</t>
    </rPh>
    <phoneticPr fontId="19"/>
  </si>
  <si>
    <t>世界のスタートアップ、ユニコーンは続々と芽吹いていますが</t>
    <rPh sb="0" eb="2">
      <t>セカイ</t>
    </rPh>
    <rPh sb="17" eb="22">
      <t>ゾクゾクトメブ</t>
    </rPh>
    <phoneticPr fontId="2"/>
  </si>
  <si>
    <t>日本では少なく、今後の重要な課題になっています。</t>
    <rPh sb="0" eb="2">
      <t>ニホン</t>
    </rPh>
    <rPh sb="4" eb="5">
      <t>スク</t>
    </rPh>
    <rPh sb="8" eb="10">
      <t>コンゴ</t>
    </rPh>
    <rPh sb="11" eb="13">
      <t>ジュウヨウ</t>
    </rPh>
    <rPh sb="14" eb="16">
      <t>カダイ</t>
    </rPh>
    <phoneticPr fontId="2"/>
  </si>
  <si>
    <t>いずれにせよ、新たな付加価値を創出するイノベーションに挑戦しない限り、持続成長発展はありません。</t>
    <rPh sb="7" eb="8">
      <t>アラ</t>
    </rPh>
    <rPh sb="10" eb="14">
      <t>フカカチ</t>
    </rPh>
    <rPh sb="15" eb="17">
      <t>ソウシュツ</t>
    </rPh>
    <rPh sb="27" eb="29">
      <t>チョウセン</t>
    </rPh>
    <rPh sb="32" eb="33">
      <t>カギ</t>
    </rPh>
    <rPh sb="35" eb="41">
      <t>ジゾクセイチョウハッテン</t>
    </rPh>
    <phoneticPr fontId="2"/>
  </si>
  <si>
    <t>◆イノベーションは、やるべきことを具体化することで動き始める</t>
    <rPh sb="17" eb="20">
      <t>グタイカ</t>
    </rPh>
    <rPh sb="25" eb="26">
      <t>ウゴ</t>
    </rPh>
    <rPh sb="27" eb="28">
      <t>ハジ</t>
    </rPh>
    <phoneticPr fontId="2"/>
  </si>
  <si>
    <t>一方、持続的イノベーションは外敵リスクは少なく、内部の体制再構築や在来技能の刷新改善程度なので</t>
    <rPh sb="0" eb="2">
      <t>イッポウ</t>
    </rPh>
    <rPh sb="14" eb="16">
      <t>ガイテキ</t>
    </rPh>
    <rPh sb="20" eb="21">
      <t>スク</t>
    </rPh>
    <rPh sb="24" eb="26">
      <t>ナイブ</t>
    </rPh>
    <rPh sb="27" eb="29">
      <t>タイセイ</t>
    </rPh>
    <rPh sb="29" eb="30">
      <t>サイ</t>
    </rPh>
    <rPh sb="30" eb="32">
      <t>コウチク</t>
    </rPh>
    <rPh sb="33" eb="35">
      <t>ザイライ</t>
    </rPh>
    <rPh sb="35" eb="37">
      <t>ギノウ</t>
    </rPh>
    <rPh sb="38" eb="40">
      <t>サッシン</t>
    </rPh>
    <rPh sb="40" eb="42">
      <t>カイゼン</t>
    </rPh>
    <rPh sb="42" eb="44">
      <t>テイド</t>
    </rPh>
    <phoneticPr fontId="2"/>
  </si>
  <si>
    <t>プロセスイノベーションにおける設備投資は、プロダクトイノベーションで予算化する。</t>
    <rPh sb="15" eb="19">
      <t>セツビトウシ</t>
    </rPh>
    <rPh sb="34" eb="37">
      <t>ヨサンカ</t>
    </rPh>
    <phoneticPr fontId="2"/>
  </si>
  <si>
    <t>には軍資金が不可欠で、開発先行投資や事業採算期限３ヵ年min.の広告販促営業コストはかなり高い。</t>
    <phoneticPr fontId="2"/>
  </si>
  <si>
    <t>1.プロセス
　イノベーション</t>
    <phoneticPr fontId="2"/>
  </si>
  <si>
    <t>2.組織
　イノベーション</t>
    <phoneticPr fontId="2"/>
  </si>
  <si>
    <t>3.サプライチェーン
　イノベーション</t>
    <phoneticPr fontId="2"/>
  </si>
  <si>
    <t>4.プロダクト
　イノベーション</t>
    <phoneticPr fontId="2"/>
  </si>
  <si>
    <t>5.マーケット
　イノベーション</t>
    <phoneticPr fontId="2"/>
  </si>
  <si>
    <t>材料調達・内製の外注化、協業協力取引先の開拓及び信頼関係で互恵付加価値を向上する</t>
    <rPh sb="5" eb="7">
      <t>ナイセイ</t>
    </rPh>
    <rPh sb="8" eb="11">
      <t>ガイチュウカ</t>
    </rPh>
    <rPh sb="16" eb="18">
      <t>トリヒキ</t>
    </rPh>
    <rPh sb="18" eb="19">
      <t>サキ</t>
    </rPh>
    <rPh sb="20" eb="22">
      <t>カイタク</t>
    </rPh>
    <rPh sb="22" eb="23">
      <t>オヨ</t>
    </rPh>
    <phoneticPr fontId="2"/>
  </si>
  <si>
    <t>新市場の開拓、未知市場の発掘、拠点進出、ＥＣ展開など商圏の拡大などで売上成長性を図る</t>
    <rPh sb="15" eb="17">
      <t>キョテン</t>
    </rPh>
    <rPh sb="17" eb="19">
      <t>シンシュツ</t>
    </rPh>
    <rPh sb="22" eb="24">
      <t>テンカイ</t>
    </rPh>
    <phoneticPr fontId="2"/>
  </si>
  <si>
    <t>◆守りの戦略と攻めの戦略でイノベーション(innov)を２つに分類する</t>
    <phoneticPr fontId="2"/>
  </si>
  <si>
    <t>改革抵抗勢力対策と、キーパーソンの改革推進への組織統率、先導誘導力が鍵になる。</t>
    <rPh sb="0" eb="2">
      <t>カイカク</t>
    </rPh>
    <rPh sb="2" eb="6">
      <t>テイコウセイリョク</t>
    </rPh>
    <rPh sb="6" eb="8">
      <t>タイサク</t>
    </rPh>
    <rPh sb="17" eb="19">
      <t>カイカク</t>
    </rPh>
    <rPh sb="19" eb="21">
      <t>スイシン</t>
    </rPh>
    <rPh sb="23" eb="27">
      <t>ソシキトウソツ</t>
    </rPh>
    <rPh sb="28" eb="30">
      <t>センドウ</t>
    </rPh>
    <rPh sb="30" eb="33">
      <t>ユウドウリョク</t>
    </rPh>
    <rPh sb="34" eb="35">
      <t>カギ</t>
    </rPh>
    <phoneticPr fontId="2"/>
  </si>
  <si>
    <t>右図はバリューチェーンの一例です</t>
    <rPh sb="0" eb="2">
      <t>ミギズ</t>
    </rPh>
    <rPh sb="12" eb="14">
      <t>イチレイ</t>
    </rPh>
    <phoneticPr fontId="2"/>
  </si>
  <si>
    <t>営業は優秀で、受注力が高くても</t>
    <rPh sb="0" eb="2">
      <t>エイギョウ</t>
    </rPh>
    <rPh sb="3" eb="5">
      <t>ユウシュウ</t>
    </rPh>
    <rPh sb="7" eb="10">
      <t>ジュチュウリョク</t>
    </rPh>
    <rPh sb="11" eb="12">
      <t>タカ</t>
    </rPh>
    <phoneticPr fontId="2"/>
  </si>
  <si>
    <t>・従業員の専門技能スペシャリスト化ＯＪＴ研修制度</t>
    <rPh sb="1" eb="4">
      <t>ジュウギョウイン</t>
    </rPh>
    <rPh sb="5" eb="9">
      <t>センモンギノウ</t>
    </rPh>
    <rPh sb="16" eb="17">
      <t>カ</t>
    </rPh>
    <rPh sb="20" eb="22">
      <t>ケンシュウ</t>
    </rPh>
    <rPh sb="22" eb="24">
      <t>セイド</t>
    </rPh>
    <phoneticPr fontId="2"/>
  </si>
  <si>
    <t>・管理者マネジメントスキルアップ研修資格制度</t>
    <rPh sb="1" eb="4">
      <t>カンリシャ</t>
    </rPh>
    <rPh sb="16" eb="18">
      <t>ケンシュウ</t>
    </rPh>
    <rPh sb="18" eb="20">
      <t>シカク</t>
    </rPh>
    <rPh sb="20" eb="22">
      <t>セイド</t>
    </rPh>
    <phoneticPr fontId="2"/>
  </si>
  <si>
    <t>・カイゼン提案制度でコスト圧縮と労働時間の短縮</t>
    <phoneticPr fontId="2"/>
  </si>
  <si>
    <t>経済安全保障、国内回帰サプライチェーンに乗じる</t>
    <phoneticPr fontId="2"/>
  </si>
  <si>
    <t>破壊的イノベーションによる未来収益源の創造</t>
    <rPh sb="0" eb="3">
      <t>ハカイテキ</t>
    </rPh>
    <rPh sb="13" eb="18">
      <t>ミライシュウエキゲン</t>
    </rPh>
    <rPh sb="19" eb="21">
      <t>ソウゾウ</t>
    </rPh>
    <phoneticPr fontId="2"/>
  </si>
  <si>
    <t>・研究開発部門の強化と成功確率の高い事業計画</t>
    <rPh sb="1" eb="5">
      <t>ケンキュウカイハツ</t>
    </rPh>
    <rPh sb="5" eb="7">
      <t>ブモン</t>
    </rPh>
    <rPh sb="8" eb="10">
      <t>キョウカ</t>
    </rPh>
    <rPh sb="11" eb="15">
      <t>セイコウカクリツ</t>
    </rPh>
    <rPh sb="16" eb="17">
      <t>タカ</t>
    </rPh>
    <rPh sb="18" eb="22">
      <t>ジギョウケイカク</t>
    </rPh>
    <phoneticPr fontId="2"/>
  </si>
  <si>
    <t>・プロジェクト制度によるアイデア承認、開発期間短縮</t>
    <rPh sb="7" eb="9">
      <t>セイド</t>
    </rPh>
    <rPh sb="16" eb="18">
      <t>ショウニン</t>
    </rPh>
    <rPh sb="19" eb="23">
      <t>カイハツキカン</t>
    </rPh>
    <rPh sb="23" eb="25">
      <t>タンシュク</t>
    </rPh>
    <phoneticPr fontId="2"/>
  </si>
  <si>
    <t>持続的イノベーションで現有製品の高付加価値化</t>
    <rPh sb="0" eb="3">
      <t>ジゾクテキ</t>
    </rPh>
    <rPh sb="11" eb="15">
      <t>ゲンユウセイヒン</t>
    </rPh>
    <rPh sb="16" eb="22">
      <t>コウフカカチカ</t>
    </rPh>
    <phoneticPr fontId="2"/>
  </si>
  <si>
    <t>・機能、品質、価格、納期の刷新で競合差別化を図る</t>
    <rPh sb="1" eb="3">
      <t>キノウ</t>
    </rPh>
    <rPh sb="4" eb="6">
      <t>ヒンシツ</t>
    </rPh>
    <rPh sb="7" eb="9">
      <t>カカク</t>
    </rPh>
    <rPh sb="10" eb="12">
      <t>ノウキ</t>
    </rPh>
    <rPh sb="13" eb="15">
      <t>サッシン</t>
    </rPh>
    <rPh sb="16" eb="21">
      <t>キョウゴウサベツカ</t>
    </rPh>
    <rPh sb="22" eb="23">
      <t>ハカ</t>
    </rPh>
    <phoneticPr fontId="2"/>
  </si>
  <si>
    <t>ウェブ技術活用展開プロモーション力の強化</t>
    <rPh sb="3" eb="5">
      <t>ギジュツ</t>
    </rPh>
    <rPh sb="5" eb="7">
      <t>カツヨウ</t>
    </rPh>
    <rPh sb="7" eb="9">
      <t>テンカイ</t>
    </rPh>
    <rPh sb="16" eb="17">
      <t>リョク</t>
    </rPh>
    <rPh sb="18" eb="20">
      <t>キョウカ</t>
    </rPh>
    <phoneticPr fontId="2"/>
  </si>
  <si>
    <t>・強者に魅力のない市場規模でニッチを囲い込む</t>
    <rPh sb="1" eb="3">
      <t>キョウシャ</t>
    </rPh>
    <rPh sb="4" eb="6">
      <t>ミリョク</t>
    </rPh>
    <rPh sb="9" eb="13">
      <t>シジョウキボ</t>
    </rPh>
    <rPh sb="18" eb="19">
      <t>カコ</t>
    </rPh>
    <rPh sb="20" eb="21">
      <t>コ</t>
    </rPh>
    <phoneticPr fontId="2"/>
  </si>
  <si>
    <t>実行策例</t>
    <rPh sb="0" eb="3">
      <t>ジッコウサク</t>
    </rPh>
    <rPh sb="3" eb="4">
      <t>レイ</t>
    </rPh>
    <phoneticPr fontId="2"/>
  </si>
  <si>
    <r>
      <rPr>
        <b/>
        <sz val="10"/>
        <color rgb="FFFF0000"/>
        <rFont val="ＭＳ Ｐゴシック"/>
        <family val="3"/>
        <charset val="128"/>
      </rPr>
      <t>Ｍ</t>
    </r>
    <r>
      <rPr>
        <sz val="10"/>
        <color theme="1"/>
        <rFont val="ＭＳ Ｐゴシック"/>
        <family val="2"/>
        <charset val="128"/>
      </rPr>
      <t xml:space="preserve"> Measurable（測定可能な成果）</t>
    </r>
    <rPh sb="13" eb="17">
      <t>ソクテイカノウ</t>
    </rPh>
    <rPh sb="18" eb="20">
      <t>セイカ</t>
    </rPh>
    <phoneticPr fontId="2"/>
  </si>
  <si>
    <r>
      <rPr>
        <b/>
        <sz val="10"/>
        <color rgb="FFFF0000"/>
        <rFont val="ＭＳ Ｐゴシック"/>
        <family val="3"/>
        <charset val="128"/>
      </rPr>
      <t>Ａ</t>
    </r>
    <r>
      <rPr>
        <sz val="10"/>
        <color theme="1"/>
        <rFont val="ＭＳ Ｐゴシック"/>
        <family val="2"/>
        <charset val="128"/>
      </rPr>
      <t>　Achievable（達成可能な範囲）</t>
    </r>
    <rPh sb="13" eb="17">
      <t>タッセイカノウ</t>
    </rPh>
    <rPh sb="18" eb="20">
      <t>ハンイ</t>
    </rPh>
    <phoneticPr fontId="2"/>
  </si>
  <si>
    <r>
      <rPr>
        <b/>
        <sz val="10"/>
        <color rgb="FFFF0000"/>
        <rFont val="ＭＳ Ｐゴシック"/>
        <family val="3"/>
        <charset val="128"/>
      </rPr>
      <t>Ｒ</t>
    </r>
    <r>
      <rPr>
        <sz val="10"/>
        <color theme="1"/>
        <rFont val="ＭＳ Ｐゴシック"/>
        <family val="2"/>
        <charset val="128"/>
      </rPr>
      <t>　Realistic　（現実的である）</t>
    </r>
    <rPh sb="13" eb="16">
      <t>ゲンジツテキ</t>
    </rPh>
    <phoneticPr fontId="2"/>
  </si>
  <si>
    <r>
      <rPr>
        <b/>
        <sz val="10"/>
        <color rgb="FFFF0000"/>
        <rFont val="ＭＳ Ｐゴシック"/>
        <family val="3"/>
        <charset val="128"/>
      </rPr>
      <t>Ｔ</t>
    </r>
    <r>
      <rPr>
        <sz val="10"/>
        <color theme="1"/>
        <rFont val="ＭＳ Ｐゴシック"/>
        <family val="2"/>
        <charset val="128"/>
      </rPr>
      <t>　Time-related （期限を決める）</t>
    </r>
    <rPh sb="16" eb="18">
      <t>キゲン</t>
    </rPh>
    <rPh sb="19" eb="20">
      <t>キ</t>
    </rPh>
    <phoneticPr fontId="2"/>
  </si>
  <si>
    <t>ストレッチな努力目標</t>
    <rPh sb="6" eb="8">
      <t>ドリョク</t>
    </rPh>
    <rPh sb="8" eb="10">
      <t>モクヒョウ</t>
    </rPh>
    <phoneticPr fontId="2"/>
  </si>
  <si>
    <t>無理のない実現計画</t>
    <rPh sb="0" eb="2">
      <t>ムリ</t>
    </rPh>
    <rPh sb="5" eb="7">
      <t>ジツゲン</t>
    </rPh>
    <rPh sb="7" eb="9">
      <t>ケイカク</t>
    </rPh>
    <phoneticPr fontId="2"/>
  </si>
  <si>
    <t>１年以内の短期期限</t>
    <rPh sb="0" eb="4">
      <t>イチネンイナイ</t>
    </rPh>
    <rPh sb="5" eb="7">
      <t>タンキ</t>
    </rPh>
    <rPh sb="7" eb="9">
      <t>キゲン</t>
    </rPh>
    <phoneticPr fontId="2"/>
  </si>
  <si>
    <t>現状の
問題点</t>
    <rPh sb="0" eb="2">
      <t>ゲンジョウ</t>
    </rPh>
    <rPh sb="4" eb="7">
      <t>モンダイテン</t>
    </rPh>
    <phoneticPr fontId="2"/>
  </si>
  <si>
    <t>SMARTフレームワークでゴールの目標と期限を具体化</t>
    <rPh sb="17" eb="19">
      <t>モクヒョウ</t>
    </rPh>
    <rPh sb="20" eb="22">
      <t>キゲン</t>
    </rPh>
    <rPh sb="23" eb="26">
      <t>グタイカ</t>
    </rPh>
    <phoneticPr fontId="2"/>
  </si>
  <si>
    <t>メモ</t>
    <phoneticPr fontId="2"/>
  </si>
  <si>
    <t>空想、妄想は無謀</t>
    <rPh sb="0" eb="2">
      <t>クウソウ</t>
    </rPh>
    <rPh sb="3" eb="5">
      <t>モウソウ</t>
    </rPh>
    <rPh sb="6" eb="8">
      <t>ムボウ</t>
    </rPh>
    <phoneticPr fontId="2"/>
  </si>
  <si>
    <t>定性より定量の判断</t>
    <rPh sb="0" eb="2">
      <t>テイセイ</t>
    </rPh>
    <rPh sb="4" eb="6">
      <t>テイリョウ</t>
    </rPh>
    <rPh sb="7" eb="9">
      <t>ハンダン</t>
    </rPh>
    <phoneticPr fontId="2"/>
  </si>
  <si>
    <t>具体的活動名</t>
    <rPh sb="0" eb="3">
      <t>グタイテキ</t>
    </rPh>
    <rPh sb="3" eb="5">
      <t>カツドウ</t>
    </rPh>
    <rPh sb="5" eb="6">
      <t>メイ</t>
    </rPh>
    <phoneticPr fontId="2"/>
  </si>
  <si>
    <t>労働時間</t>
    <rPh sb="0" eb="4">
      <t>ロウドウジカン</t>
    </rPh>
    <phoneticPr fontId="2"/>
  </si>
  <si>
    <t>短縮率</t>
    <rPh sb="0" eb="3">
      <t>タンシュクリツ</t>
    </rPh>
    <phoneticPr fontId="2"/>
  </si>
  <si>
    <t>売上高</t>
    <rPh sb="0" eb="3">
      <t>ウリアゲダカ</t>
    </rPh>
    <phoneticPr fontId="2"/>
  </si>
  <si>
    <t>成長率</t>
    <rPh sb="0" eb="3">
      <t>セイチョウリツ</t>
    </rPh>
    <phoneticPr fontId="2"/>
  </si>
  <si>
    <t>全社割合で％記入</t>
    <rPh sb="0" eb="4">
      <t>ゼンシャワリアイ</t>
    </rPh>
    <rPh sb="6" eb="8">
      <t>キニュウ</t>
    </rPh>
    <phoneticPr fontId="2"/>
  </si>
  <si>
    <t>◆５つのイノベーションの目的は、時間当たり生産性の向上にある</t>
    <rPh sb="12" eb="14">
      <t>モクテキ</t>
    </rPh>
    <rPh sb="16" eb="19">
      <t>ジカンア</t>
    </rPh>
    <rPh sb="21" eb="24">
      <t>セイサンセイ</t>
    </rPh>
    <rPh sb="25" eb="27">
      <t>コウジョウ</t>
    </rPh>
    <phoneticPr fontId="2"/>
  </si>
  <si>
    <t>真の企業実力とは時間当たり生産性（人時生産性）です。</t>
    <rPh sb="0" eb="1">
      <t>シン</t>
    </rPh>
    <rPh sb="2" eb="6">
      <t>キギョウジツリョク</t>
    </rPh>
    <rPh sb="8" eb="11">
      <t>ジカンア</t>
    </rPh>
    <rPh sb="13" eb="16">
      <t>セイサンセイ</t>
    </rPh>
    <rPh sb="17" eb="22">
      <t>ジンジセイサンセイ</t>
    </rPh>
    <phoneticPr fontId="2"/>
  </si>
  <si>
    <t>何から始めるか、イノベーションを実行したときの成果を％で予測して下さい。</t>
    <rPh sb="0" eb="1">
      <t>ナニ</t>
    </rPh>
    <rPh sb="3" eb="4">
      <t>ハジ</t>
    </rPh>
    <rPh sb="16" eb="18">
      <t>ジッコウ</t>
    </rPh>
    <rPh sb="23" eb="25">
      <t>セイカ</t>
    </rPh>
    <rPh sb="28" eb="30">
      <t>ヨソク</t>
    </rPh>
    <rPh sb="32" eb="33">
      <t>クダ</t>
    </rPh>
    <phoneticPr fontId="2"/>
  </si>
  <si>
    <t>↓太枠内に上書き入力して下さい</t>
    <rPh sb="1" eb="2">
      <t>フト</t>
    </rPh>
    <rPh sb="2" eb="4">
      <t>ワクナイ</t>
    </rPh>
    <rPh sb="5" eb="7">
      <t>ウワガ</t>
    </rPh>
    <rPh sb="8" eb="10">
      <t>ニュウリョク</t>
    </rPh>
    <rPh sb="12" eb="13">
      <t>クダ</t>
    </rPh>
    <phoneticPr fontId="2"/>
  </si>
  <si>
    <t>科目</t>
    <rPh sb="0" eb="2">
      <t>カモク</t>
    </rPh>
    <phoneticPr fontId="2"/>
  </si>
  <si>
    <t>金額(千円)</t>
    <rPh sb="0" eb="2">
      <t>キンガク</t>
    </rPh>
    <rPh sb="3" eb="5">
      <t>センエン</t>
    </rPh>
    <phoneticPr fontId="2"/>
  </si>
  <si>
    <t>橙色セル計算式アリ</t>
    <rPh sb="0" eb="1">
      <t>ダイダイ</t>
    </rPh>
    <rPh sb="1" eb="2">
      <t>イロ</t>
    </rPh>
    <rPh sb="4" eb="7">
      <t>ケイサンシキ</t>
    </rPh>
    <phoneticPr fontId="2"/>
  </si>
  <si>
    <t>A</t>
    <phoneticPr fontId="2"/>
  </si>
  <si>
    <t>売上高</t>
    <rPh sb="0" eb="2">
      <t>ウリアゲ</t>
    </rPh>
    <rPh sb="2" eb="3">
      <t>ダカ</t>
    </rPh>
    <phoneticPr fontId="2"/>
  </si>
  <si>
    <t>備考</t>
    <rPh sb="0" eb="2">
      <t>ビコウ</t>
    </rPh>
    <phoneticPr fontId="2"/>
  </si>
  <si>
    <t>B</t>
    <phoneticPr fontId="2"/>
  </si>
  <si>
    <t>売上原価</t>
    <rPh sb="0" eb="4">
      <t>ウリアゲゲンカ</t>
    </rPh>
    <phoneticPr fontId="2"/>
  </si>
  <si>
    <t>C</t>
    <phoneticPr fontId="2"/>
  </si>
  <si>
    <t>売上総利益</t>
    <rPh sb="0" eb="2">
      <t>ウリアゲ</t>
    </rPh>
    <rPh sb="2" eb="5">
      <t>ソウリエキ</t>
    </rPh>
    <phoneticPr fontId="2"/>
  </si>
  <si>
    <t>C=A-B</t>
    <phoneticPr fontId="2"/>
  </si>
  <si>
    <t>D</t>
    <phoneticPr fontId="2"/>
  </si>
  <si>
    <t>販管費</t>
    <rPh sb="0" eb="3">
      <t>ハンカンヒ</t>
    </rPh>
    <phoneticPr fontId="2"/>
  </si>
  <si>
    <t>E</t>
    <phoneticPr fontId="2"/>
  </si>
  <si>
    <t>営業利益</t>
    <rPh sb="0" eb="2">
      <t>エイギョウ</t>
    </rPh>
    <rPh sb="2" eb="4">
      <t>リエキ</t>
    </rPh>
    <phoneticPr fontId="2"/>
  </si>
  <si>
    <t>E=C-D</t>
    <phoneticPr fontId="2"/>
  </si>
  <si>
    <t>変動費の内</t>
    <rPh sb="0" eb="3">
      <t>ヘンドウヒ</t>
    </rPh>
    <rPh sb="4" eb="5">
      <t>ウチ</t>
    </rPh>
    <phoneticPr fontId="2"/>
  </si>
  <si>
    <t>F</t>
    <phoneticPr fontId="2"/>
  </si>
  <si>
    <t>仕入外注費</t>
    <rPh sb="0" eb="2">
      <t>シイレ</t>
    </rPh>
    <rPh sb="2" eb="5">
      <t>ガイチュウヒ</t>
    </rPh>
    <phoneticPr fontId="2"/>
  </si>
  <si>
    <t>G</t>
    <phoneticPr fontId="2"/>
  </si>
  <si>
    <t>H</t>
    <phoneticPr fontId="2"/>
  </si>
  <si>
    <t>総労働時間</t>
    <rPh sb="0" eb="5">
      <t>ソウロウドウジカン</t>
    </rPh>
    <phoneticPr fontId="2"/>
  </si>
  <si>
    <t>J</t>
    <phoneticPr fontId="2"/>
  </si>
  <si>
    <t>付加価値額</t>
    <rPh sb="0" eb="5">
      <t>フカカチガク</t>
    </rPh>
    <phoneticPr fontId="2"/>
  </si>
  <si>
    <t>人時生産性</t>
    <rPh sb="0" eb="5">
      <t>ジンジセイサンセイ</t>
    </rPh>
    <phoneticPr fontId="2"/>
  </si>
  <si>
    <t>H=A-F</t>
    <phoneticPr fontId="2"/>
  </si>
  <si>
    <t>円 J=H÷G×1000</t>
    <rPh sb="0" eb="1">
      <t>エン</t>
    </rPh>
    <phoneticPr fontId="2"/>
  </si>
  <si>
    <t>直近の決算書から４つの科目の数字を拾って入力</t>
    <rPh sb="0" eb="2">
      <t>チョッキン</t>
    </rPh>
    <rPh sb="3" eb="6">
      <t>ケッサンショ</t>
    </rPh>
    <rPh sb="11" eb="13">
      <t>カモク</t>
    </rPh>
    <rPh sb="14" eb="16">
      <t>スウジ</t>
    </rPh>
    <rPh sb="17" eb="18">
      <t>ヒロ</t>
    </rPh>
    <rPh sb="20" eb="22">
      <t>ニュウリョク</t>
    </rPh>
    <phoneticPr fontId="2"/>
  </si>
  <si>
    <t>←総労働時間の概略計算</t>
    <rPh sb="1" eb="6">
      <t>ソウロウドウジカン</t>
    </rPh>
    <rPh sb="7" eb="11">
      <t>ガイリャクケイサン</t>
    </rPh>
    <phoneticPr fontId="2"/>
  </si>
  <si>
    <t>総従業員数</t>
    <rPh sb="0" eb="5">
      <t>ソウジュウギョウインスウ</t>
    </rPh>
    <phoneticPr fontId="2"/>
  </si>
  <si>
    <t>h</t>
    <phoneticPr fontId="2"/>
  </si>
  <si>
    <t>人</t>
    <rPh sb="0" eb="1">
      <t>ニン</t>
    </rPh>
    <phoneticPr fontId="2"/>
  </si>
  <si>
    <t>◆５つのイノベーションを実行したときの成果を予測して下さい</t>
    <rPh sb="12" eb="14">
      <t>ジッコウ</t>
    </rPh>
    <rPh sb="19" eb="21">
      <t>セイカ</t>
    </rPh>
    <rPh sb="22" eb="24">
      <t>ヨソク</t>
    </rPh>
    <rPh sb="26" eb="27">
      <t>クダ</t>
    </rPh>
    <phoneticPr fontId="2"/>
  </si>
  <si>
    <t>太枠内をクリアしてから入力してください</t>
    <rPh sb="0" eb="3">
      <t>フトワクナイ</t>
    </rPh>
    <rPh sb="11" eb="13">
      <t>ニュウリョク</t>
    </rPh>
    <phoneticPr fontId="2"/>
  </si>
  <si>
    <t>例えば組織イノベーションで、部門別業務分掌と職種別職務分掌を具体的に成文化することで、</t>
    <rPh sb="0" eb="1">
      <t>タト</t>
    </rPh>
    <rPh sb="3" eb="5">
      <t>ソシキ</t>
    </rPh>
    <rPh sb="14" eb="17">
      <t>ブモンベツ</t>
    </rPh>
    <rPh sb="17" eb="21">
      <t>ギョウムブンショウ</t>
    </rPh>
    <rPh sb="22" eb="25">
      <t>ショクシュベツ</t>
    </rPh>
    <rPh sb="25" eb="29">
      <t>ショクムブンショウ</t>
    </rPh>
    <rPh sb="30" eb="33">
      <t>グタイテキ</t>
    </rPh>
    <rPh sb="34" eb="37">
      <t>セイブンカ</t>
    </rPh>
    <phoneticPr fontId="2"/>
  </si>
  <si>
    <t>組織間のダブり業務と職務分掌のムダなタスクを削減できれば、10%は時間短縮できるはずです。</t>
    <rPh sb="0" eb="3">
      <t>ソシキカン</t>
    </rPh>
    <rPh sb="7" eb="9">
      <t>ギョウム</t>
    </rPh>
    <rPh sb="10" eb="14">
      <t>ショクムブンショウ</t>
    </rPh>
    <rPh sb="22" eb="24">
      <t>サクゲン</t>
    </rPh>
    <rPh sb="33" eb="37">
      <t>ジカンタンシュク</t>
    </rPh>
    <phoneticPr fontId="2"/>
  </si>
  <si>
    <t>イノベーション戦略を立てて、具体的活動名を記入し、成果率を入力してください。</t>
    <rPh sb="7" eb="9">
      <t>センリャク</t>
    </rPh>
    <rPh sb="10" eb="11">
      <t>タ</t>
    </rPh>
    <rPh sb="14" eb="17">
      <t>グタイテキ</t>
    </rPh>
    <rPh sb="17" eb="20">
      <t>カツドウメイ</t>
    </rPh>
    <rPh sb="21" eb="23">
      <t>キニュウ</t>
    </rPh>
    <rPh sb="25" eb="28">
      <t>セイカリツ</t>
    </rPh>
    <rPh sb="29" eb="31">
      <t>ニュウリョク</t>
    </rPh>
    <phoneticPr fontId="2"/>
  </si>
  <si>
    <t>コスト圧縮率</t>
    <rPh sb="3" eb="6">
      <t>アッシュクリツ</t>
    </rPh>
    <phoneticPr fontId="2"/>
  </si>
  <si>
    <t>変動費</t>
    <rPh sb="0" eb="3">
      <t>ヘンドウヒ</t>
    </rPh>
    <phoneticPr fontId="2"/>
  </si>
  <si>
    <t>固定費</t>
    <rPh sb="0" eb="3">
      <t>コテイヒ</t>
    </rPh>
    <phoneticPr fontId="2"/>
  </si>
  <si>
    <t>小計</t>
    <rPh sb="0" eb="2">
      <t>ショウケイ</t>
    </rPh>
    <phoneticPr fontId="2"/>
  </si>
  <si>
    <t>合計</t>
    <rPh sb="0" eb="2">
      <t>ゴウケイ</t>
    </rPh>
    <phoneticPr fontId="2"/>
  </si>
  <si>
    <t>時間　正規、非正規、役員</t>
    <rPh sb="0" eb="2">
      <t>ジカン</t>
    </rPh>
    <rPh sb="3" eb="5">
      <t>セイキ</t>
    </rPh>
    <rPh sb="6" eb="9">
      <t>ヒセイキ</t>
    </rPh>
    <rPh sb="10" eb="12">
      <t>ヤクイン</t>
    </rPh>
    <phoneticPr fontId="2"/>
  </si>
  <si>
    <t>材料、部品、副資材、外注</t>
    <rPh sb="0" eb="2">
      <t>ザイリョウ</t>
    </rPh>
    <rPh sb="3" eb="5">
      <t>ブヒン</t>
    </rPh>
    <rPh sb="6" eb="9">
      <t>フクシザイ</t>
    </rPh>
    <rPh sb="10" eb="12">
      <t>ガイチュウ</t>
    </rPh>
    <phoneticPr fontId="2"/>
  </si>
  <si>
    <t>前期実績</t>
    <rPh sb="0" eb="4">
      <t>ゼンキジッセキ</t>
    </rPh>
    <phoneticPr fontId="2"/>
  </si>
  <si>
    <t>構成比</t>
    <rPh sb="0" eb="3">
      <t>コウセイヒ</t>
    </rPh>
    <phoneticPr fontId="2"/>
  </si>
  <si>
    <t>円</t>
    <rPh sb="0" eb="1">
      <t>エン</t>
    </rPh>
    <phoneticPr fontId="2"/>
  </si>
  <si>
    <t>J=H÷G</t>
    <phoneticPr fontId="2"/>
  </si>
  <si>
    <t>人材数変わらず</t>
    <rPh sb="0" eb="3">
      <t>ジンザイスウ</t>
    </rPh>
    <rPh sb="3" eb="4">
      <t>カ</t>
    </rPh>
    <phoneticPr fontId="2"/>
  </si>
  <si>
    <t>労働時間変わらず</t>
    <rPh sb="0" eb="5">
      <t>ロウドウジカンカ</t>
    </rPh>
    <phoneticPr fontId="2"/>
  </si>
  <si>
    <t>短縮できた労働時間を生産活動に回せば、売上成長率が高まる</t>
    <rPh sb="0" eb="2">
      <t>タンシュク</t>
    </rPh>
    <rPh sb="5" eb="9">
      <t>ロウドウジカン</t>
    </rPh>
    <rPh sb="10" eb="12">
      <t>セイサン</t>
    </rPh>
    <rPh sb="12" eb="14">
      <t>カツドウ</t>
    </rPh>
    <rPh sb="15" eb="16">
      <t>マワ</t>
    </rPh>
    <rPh sb="19" eb="24">
      <t>ウリアゲセイチョウリツ</t>
    </rPh>
    <rPh sb="25" eb="26">
      <t>タカ</t>
    </rPh>
    <phoneticPr fontId="2"/>
  </si>
  <si>
    <t>新期成果予測</t>
    <rPh sb="0" eb="2">
      <t>シンキ</t>
    </rPh>
    <rPh sb="2" eb="4">
      <t>セイカ</t>
    </rPh>
    <rPh sb="4" eb="6">
      <t>ヨソク</t>
    </rPh>
    <phoneticPr fontId="2"/>
  </si>
  <si>
    <t>売上</t>
    <rPh sb="0" eb="2">
      <t>ウリアゲ</t>
    </rPh>
    <phoneticPr fontId="2"/>
  </si>
  <si>
    <t>単位：千円</t>
    <rPh sb="0" eb="2">
      <t>タンイ</t>
    </rPh>
    <rPh sb="3" eb="5">
      <t>センエン</t>
    </rPh>
    <phoneticPr fontId="2"/>
  </si>
  <si>
    <t>上昇率</t>
    <rPh sb="0" eb="3">
      <t>ジョウショウリツ</t>
    </rPh>
    <phoneticPr fontId="2"/>
  </si>
  <si>
    <t>年平均労働時間／人</t>
    <rPh sb="0" eb="1">
      <t>ネン</t>
    </rPh>
    <rPh sb="1" eb="7">
      <t>ヘイキンロウドウジカン</t>
    </rPh>
    <rPh sb="8" eb="9">
      <t>ニン</t>
    </rPh>
    <phoneticPr fontId="2"/>
  </si>
  <si>
    <t>h 一般的 1,800～2,300h</t>
    <rPh sb="2" eb="5">
      <t>イッパンテキ</t>
    </rPh>
    <phoneticPr fontId="2"/>
  </si>
  <si>
    <t>営業利益の再投資を試算する</t>
    <rPh sb="0" eb="4">
      <t>エイギョウリエキ</t>
    </rPh>
    <rPh sb="5" eb="8">
      <t>サイトウシ</t>
    </rPh>
    <rPh sb="9" eb="11">
      <t>シサン</t>
    </rPh>
    <phoneticPr fontId="2"/>
  </si>
  <si>
    <t>営業利益額</t>
    <rPh sb="0" eb="5">
      <t>エイギョウリエキガク</t>
    </rPh>
    <phoneticPr fontId="2"/>
  </si>
  <si>
    <t>配分科目</t>
    <rPh sb="0" eb="4">
      <t>ハイブンカモク</t>
    </rPh>
    <phoneticPr fontId="2"/>
  </si>
  <si>
    <t>賞与・賃金</t>
    <rPh sb="0" eb="2">
      <t>ショウヨ</t>
    </rPh>
    <rPh sb="3" eb="5">
      <t>チンギン</t>
    </rPh>
    <phoneticPr fontId="2"/>
  </si>
  <si>
    <t>法人税</t>
    <rPh sb="0" eb="3">
      <t>ホウジンゼイ</t>
    </rPh>
    <phoneticPr fontId="2"/>
  </si>
  <si>
    <t>広告販促費</t>
    <rPh sb="0" eb="5">
      <t>コウコクハンソクヒ</t>
    </rPh>
    <phoneticPr fontId="2"/>
  </si>
  <si>
    <t>設備投資費</t>
    <rPh sb="0" eb="4">
      <t>セツビトウシ</t>
    </rPh>
    <rPh sb="4" eb="5">
      <t>ヒ</t>
    </rPh>
    <phoneticPr fontId="2"/>
  </si>
  <si>
    <t>研究開発費</t>
    <rPh sb="0" eb="4">
      <t>ケンキュウカイハツ</t>
    </rPh>
    <rPh sb="4" eb="5">
      <t>ヒ</t>
    </rPh>
    <phoneticPr fontId="2"/>
  </si>
  <si>
    <t>借入金返済</t>
    <rPh sb="0" eb="3">
      <t>カリイレキン</t>
    </rPh>
    <rPh sb="3" eb="5">
      <t>ヘンサイ</t>
    </rPh>
    <phoneticPr fontId="2"/>
  </si>
  <si>
    <t>繰越剰余金</t>
    <rPh sb="0" eb="2">
      <t>クリコシ</t>
    </rPh>
    <rPh sb="2" eb="5">
      <t>ジョウヨキン</t>
    </rPh>
    <phoneticPr fontId="2"/>
  </si>
  <si>
    <t>金額（千円）</t>
    <rPh sb="0" eb="2">
      <t>キンガク</t>
    </rPh>
    <rPh sb="3" eb="5">
      <t>センエン</t>
    </rPh>
    <phoneticPr fontId="2"/>
  </si>
  <si>
    <t>％</t>
    <phoneticPr fontId="2"/>
  </si>
  <si>
    <t>比率入力↓</t>
    <rPh sb="0" eb="2">
      <t>ヒリツ</t>
    </rPh>
    <rPh sb="2" eb="4">
      <t>ニュウリョク</t>
    </rPh>
    <phoneticPr fontId="2"/>
  </si>
  <si>
    <t>実効税率</t>
    <rPh sb="0" eb="4">
      <t>ジッコウゼイリツ</t>
    </rPh>
    <phoneticPr fontId="2"/>
  </si>
  <si>
    <t>損金扱い</t>
    <rPh sb="0" eb="3">
      <t>ソンキンアツカ</t>
    </rPh>
    <phoneticPr fontId="2"/>
  </si>
  <si>
    <t>インフレ率に相当する賃金アップのパーパス経営をお願いしたい</t>
    <rPh sb="4" eb="5">
      <t>リツ</t>
    </rPh>
    <rPh sb="6" eb="8">
      <t>ソウトウ</t>
    </rPh>
    <rPh sb="10" eb="12">
      <t>チンギン</t>
    </rPh>
    <rPh sb="20" eb="22">
      <t>ケイエイ</t>
    </rPh>
    <rPh sb="24" eb="25">
      <t>ネガ</t>
    </rPh>
    <phoneticPr fontId="2"/>
  </si>
  <si>
    <t>イノベーション戦略の進め方については、個別対応リモート経営研修でご指導しています</t>
    <rPh sb="7" eb="9">
      <t>センリャク</t>
    </rPh>
    <rPh sb="10" eb="11">
      <t>スス</t>
    </rPh>
    <rPh sb="12" eb="13">
      <t>カタ</t>
    </rPh>
    <rPh sb="19" eb="21">
      <t>コベツ</t>
    </rPh>
    <rPh sb="21" eb="23">
      <t>タイオウ</t>
    </rPh>
    <rPh sb="27" eb="29">
      <t>ケイエイ</t>
    </rPh>
    <rPh sb="29" eb="31">
      <t>ケンシュウ</t>
    </rPh>
    <rPh sb="33" eb="35">
      <t>シドウ</t>
    </rPh>
    <phoneticPr fontId="2"/>
  </si>
  <si>
    <t>組織イノベーションだけサンプル入力しました</t>
    <rPh sb="0" eb="2">
      <t>ソシキ</t>
    </rPh>
    <rPh sb="15" eb="17">
      <t>ニュウリョク</t>
    </rPh>
    <phoneticPr fontId="2"/>
  </si>
  <si>
    <t>カイゼン提案制度で時間短縮、コスト圧縮</t>
    <rPh sb="4" eb="8">
      <t>テイアンセイド</t>
    </rPh>
    <rPh sb="9" eb="13">
      <t>ジカンタンシュク</t>
    </rPh>
    <rPh sb="17" eb="19">
      <t>アッシュク</t>
    </rPh>
    <phoneticPr fontId="2"/>
  </si>
  <si>
    <t>管理者と従業員の専門技能開発研修</t>
    <rPh sb="0" eb="3">
      <t>カンリシャ</t>
    </rPh>
    <rPh sb="4" eb="7">
      <t>ジュウギョウイン</t>
    </rPh>
    <rPh sb="8" eb="12">
      <t>センモンギノウ</t>
    </rPh>
    <rPh sb="12" eb="14">
      <t>カイハツ</t>
    </rPh>
    <rPh sb="14" eb="16">
      <t>ケンシュウ</t>
    </rPh>
    <phoneticPr fontId="2"/>
  </si>
  <si>
    <t>業務分掌・職務分掌でダブり・ムダ排除</t>
    <rPh sb="0" eb="4">
      <t>ギョウムブンショウ</t>
    </rPh>
    <rPh sb="5" eb="9">
      <t>ショクムブンショウ</t>
    </rPh>
    <rPh sb="16" eb="18">
      <t>ハイジョ</t>
    </rPh>
    <phoneticPr fontId="2"/>
  </si>
  <si>
    <t>◆イノベーションを実行した時の新年度成果予測</t>
    <rPh sb="9" eb="11">
      <t>ジッコウ</t>
    </rPh>
    <rPh sb="13" eb="14">
      <t>トキ</t>
    </rPh>
    <rPh sb="15" eb="18">
      <t>シンネンド</t>
    </rPh>
    <rPh sb="18" eb="20">
      <t>セイカ</t>
    </rPh>
    <rPh sb="20" eb="22">
      <t>ヨソク</t>
    </rPh>
    <phoneticPr fontId="2"/>
  </si>
  <si>
    <t>全て自動計算されます</t>
    <rPh sb="0" eb="1">
      <t>スベ</t>
    </rPh>
    <rPh sb="2" eb="6">
      <t>ジドウケイサン</t>
    </rPh>
    <phoneticPr fontId="2"/>
  </si>
  <si>
    <t>テキストと計算式の破壊防止のため保護されています。</t>
    <rPh sb="5" eb="8">
      <t>ケイサンシキ</t>
    </rPh>
    <rPh sb="9" eb="13">
      <t>ハカイボウシ</t>
    </rPh>
    <rPh sb="16" eb="18">
      <t>ホゴ</t>
    </rPh>
    <phoneticPr fontId="2"/>
  </si>
  <si>
    <t>来春の景気悪化を予測する報道が多い。足元では中小企業は未だに</t>
  </si>
  <si>
    <t>コロナ前まで回復していない。手元資金も心もとない。売上成長性</t>
  </si>
  <si>
    <t>向上への資金投下はリスクが大きく、動きが取り難い状態である。</t>
  </si>
  <si>
    <t>経営者心理とすれば、この時期にお金は使いたくない。出費は極力</t>
  </si>
  <si>
    <t>避けたい。企業によってはゼロゼロ融資の返済も始まる。資金不要</t>
  </si>
  <si>
    <t>で収益を向上させる戦略は社内改革で人材能力を高めるしかない。</t>
  </si>
  <si>
    <t>表題の組織イノベーションは、やり方によっては資金ゼロで戦略を</t>
  </si>
  <si>
    <t>実行できる。シュンペーターの五つのイノベーションを考察すれば</t>
  </si>
  <si>
    <t>どれが自社に相応しい戦略か、迷うことなく決断できるはずです。</t>
  </si>
  <si>
    <t>◆変革への旗を振っても社員は動かず</t>
  </si>
  <si>
    <t>中小企業においては、社長のワンマン体質が目立つ。戦略にしても</t>
  </si>
  <si>
    <t>社長の独断で決め、やるべき作戦行動も上意下達で指揮命令するだ</t>
  </si>
  <si>
    <t>けなので、高いハードルに挑戦する工夫もなく、作戦は失敗する。</t>
  </si>
  <si>
    <t>例えば、社長が五つのイノベーションを管理者に説明し、意見に耳</t>
  </si>
  <si>
    <t>を貸す。心理的安全性を前提に、どのイノベーションが出来そうか</t>
  </si>
  <si>
    <t>尋ねる。管理者研修としてワークショップを開くのも一案です。</t>
  </si>
  <si>
    <t>五つのイノベーションについて、戦略と作戦のあり方を解説し、作</t>
  </si>
  <si>
    <t>戦を実行に移した時の成果を予測して経営計画表を自動計算できる</t>
  </si>
  <si>
    <t>エクセルファイルをウェブサイトにアップしました。</t>
  </si>
  <si>
    <t>　↓↓↓ダウンロードできます</t>
  </si>
  <si>
    <t>https://s-naga.jp/</t>
  </si>
  <si>
    <t>ワークショップで議論を重ねることです。それぞれの管理者に何番</t>
  </si>
  <si>
    <t>なら実行可能か、成果が出そうか、テキストを提出させて下さい。</t>
  </si>
  <si>
    <t>社長の考える優先順位と同じ提出案を採用することで前進します。</t>
  </si>
  <si>
    <t>◆成果を出すのは社員、信頼関係の構築が成功の秘訣</t>
  </si>
  <si>
    <t>戦略と作戦が決まれば、プロジェクトを立上げます。リーダーは提</t>
  </si>
  <si>
    <t>案者としてスタッフは三人程度で組み、毎週一回の会議で、部門毎</t>
  </si>
  <si>
    <t>の活動指針を成文化し、一ヶ月後には実践行動に移します。</t>
  </si>
  <si>
    <t>ただし、リーダーの条件はプラス志向で行動力が伴うこと。</t>
  </si>
  <si>
    <t>毎月の報告会を開き、三ヶ月後に成果を測定分析し評価表彰して下</t>
  </si>
  <si>
    <t>さい。高い成果の部門行動をヨコテンして、組織全体に浸透させれ</t>
  </si>
  <si>
    <t>ば、一年間でどれだけ収益性が高まるか。利益を社員還元します。</t>
  </si>
  <si>
    <t>小さな成果でも称賛して下さい。社員のモチベーションが高まれば</t>
  </si>
  <si>
    <t>更なる成果が積み上げられます。社員のやる気を引き出すこと。</t>
  </si>
  <si>
    <t>◆資金不要の組織イノベーション戦略で収益２割アップ</t>
    <phoneticPr fontId="2"/>
  </si>
  <si>
    <t>ひとこと</t>
    <phoneticPr fontId="2"/>
  </si>
  <si>
    <t>1.イノベーションのジレンマ</t>
    <phoneticPr fontId="2"/>
  </si>
  <si>
    <t>2.五つのイノベーション展開</t>
    <rPh sb="2" eb="3">
      <t>イツ</t>
    </rPh>
    <rPh sb="12" eb="14">
      <t>テンカイ</t>
    </rPh>
    <phoneticPr fontId="2"/>
  </si>
  <si>
    <t>3.イノベーションの成果予測</t>
    <rPh sb="10" eb="14">
      <t>セイカヨソク</t>
    </rPh>
    <phoneticPr fontId="2"/>
  </si>
  <si>
    <t>4.イノベーション五ヵ年成長計画</t>
    <rPh sb="9" eb="12">
      <t>ゴカネン</t>
    </rPh>
    <rPh sb="12" eb="16">
      <t>セイチョウケイカク</t>
    </rPh>
    <phoneticPr fontId="2"/>
  </si>
  <si>
    <t>戦略を絵に描くBSC経営コンサルタント</t>
    <rPh sb="0" eb="2">
      <t>センリャク</t>
    </rPh>
    <rPh sb="3" eb="4">
      <t>エ</t>
    </rPh>
    <rPh sb="5" eb="6">
      <t>カ</t>
    </rPh>
    <rPh sb="10" eb="12">
      <t>ケイエイ</t>
    </rPh>
    <phoneticPr fontId="2"/>
  </si>
  <si>
    <t>長山伸作</t>
    <rPh sb="0" eb="4">
      <t>ナガヤマシンサク</t>
    </rPh>
    <phoneticPr fontId="2"/>
  </si>
  <si>
    <t>◆５つのイノベーション戦略の実行による中期成長計画を立てる</t>
    <rPh sb="11" eb="13">
      <t>センリャク</t>
    </rPh>
    <rPh sb="14" eb="16">
      <t>ジッコウ</t>
    </rPh>
    <rPh sb="19" eb="21">
      <t>チュウキ</t>
    </rPh>
    <rPh sb="21" eb="23">
      <t>セイチョウ</t>
    </rPh>
    <rPh sb="23" eb="25">
      <t>ケイカク</t>
    </rPh>
    <rPh sb="26" eb="27">
      <t>タ</t>
    </rPh>
    <phoneticPr fontId="2"/>
  </si>
  <si>
    <t>労働時間/人</t>
    <rPh sb="0" eb="2">
      <t>ロウドウ</t>
    </rPh>
    <rPh sb="2" eb="4">
      <t>ジカン</t>
    </rPh>
    <rPh sb="5" eb="6">
      <t>ニン</t>
    </rPh>
    <phoneticPr fontId="2"/>
  </si>
  <si>
    <t>前期実績は以下の通り。前頁成果予測参照</t>
    <rPh sb="0" eb="2">
      <t>ゼンキ</t>
    </rPh>
    <rPh sb="2" eb="4">
      <t>ジッセキ</t>
    </rPh>
    <rPh sb="5" eb="7">
      <t>イカ</t>
    </rPh>
    <rPh sb="8" eb="9">
      <t>トオ</t>
    </rPh>
    <rPh sb="11" eb="13">
      <t>ゼンページ</t>
    </rPh>
    <rPh sb="13" eb="17">
      <t>セイカヨソク</t>
    </rPh>
    <rPh sb="17" eb="19">
      <t>サンショウ</t>
    </rPh>
    <phoneticPr fontId="2"/>
  </si>
  <si>
    <t>製造原価など</t>
    <rPh sb="0" eb="4">
      <t>セイゾウゲンカ</t>
    </rPh>
    <phoneticPr fontId="2"/>
  </si>
  <si>
    <t>C=A-B 粗利</t>
    <rPh sb="6" eb="8">
      <t>アラリ</t>
    </rPh>
    <phoneticPr fontId="2"/>
  </si>
  <si>
    <t>付
21</t>
    <rPh sb="0" eb="1">
      <t>ツキ</t>
    </rPh>
    <phoneticPr fontId="2"/>
  </si>
  <si>
    <t>第１年度</t>
    <rPh sb="0" eb="4">
      <t>ダイイチネンド</t>
    </rPh>
    <phoneticPr fontId="2"/>
  </si>
  <si>
    <t>第２年度</t>
  </si>
  <si>
    <t>第３年度</t>
  </si>
  <si>
    <t>第４年度</t>
  </si>
  <si>
    <t>第５年度</t>
  </si>
  <si>
    <t>成果種類</t>
    <rPh sb="0" eb="4">
      <t>セイカシュルイ</t>
    </rPh>
    <phoneticPr fontId="2"/>
  </si>
  <si>
    <t>時間短縮率</t>
    <rPh sb="0" eb="5">
      <t>ジカンタンシュクリツ</t>
    </rPh>
    <phoneticPr fontId="2"/>
  </si>
  <si>
    <t>販管費節減率</t>
    <rPh sb="0" eb="3">
      <t>ハンカンヒ</t>
    </rPh>
    <rPh sb="3" eb="6">
      <t>セツゲンリツ</t>
    </rPh>
    <phoneticPr fontId="2"/>
  </si>
  <si>
    <t>売上高成長率</t>
    <rPh sb="0" eb="3">
      <t>ウリアゲダカ</t>
    </rPh>
    <rPh sb="3" eb="6">
      <t>セイチョウリツ</t>
    </rPh>
    <phoneticPr fontId="2"/>
  </si>
  <si>
    <t>↓太枠内セルに年度毎の成果率を％で記入して下さい</t>
    <rPh sb="1" eb="4">
      <t>フトワクナイ</t>
    </rPh>
    <rPh sb="7" eb="10">
      <t>ネンドゴト</t>
    </rPh>
    <rPh sb="11" eb="14">
      <t>セイカリツ</t>
    </rPh>
    <rPh sb="17" eb="19">
      <t>キニュウ</t>
    </rPh>
    <rPh sb="21" eb="22">
      <t>クダ</t>
    </rPh>
    <phoneticPr fontId="2"/>
  </si>
  <si>
    <t>◆五つのイノベーションを実行した時の成果を％で予測して下さい</t>
    <rPh sb="1" eb="2">
      <t>イツ</t>
    </rPh>
    <rPh sb="12" eb="14">
      <t>ジッコウ</t>
    </rPh>
    <rPh sb="16" eb="17">
      <t>トキ</t>
    </rPh>
    <rPh sb="18" eb="20">
      <t>セイカ</t>
    </rPh>
    <rPh sb="23" eb="25">
      <t>ヨソク</t>
    </rPh>
    <rPh sb="27" eb="28">
      <t>クダ</t>
    </rPh>
    <phoneticPr fontId="2"/>
  </si>
  <si>
    <t>一度に五つを実行するより、年度替えで確実に成果を出すように、パワーを持続させてください。</t>
    <rPh sb="0" eb="2">
      <t>イチド</t>
    </rPh>
    <rPh sb="3" eb="4">
      <t>イツ</t>
    </rPh>
    <rPh sb="6" eb="8">
      <t>ジッコウ</t>
    </rPh>
    <rPh sb="13" eb="16">
      <t>ネンドガ</t>
    </rPh>
    <rPh sb="18" eb="20">
      <t>カクジツ</t>
    </rPh>
    <rPh sb="21" eb="23">
      <t>セイカ</t>
    </rPh>
    <rPh sb="24" eb="25">
      <t>ダ</t>
    </rPh>
    <rPh sb="34" eb="36">
      <t>ジゾク</t>
    </rPh>
    <phoneticPr fontId="2"/>
  </si>
  <si>
    <t>h　短縮率</t>
    <rPh sb="2" eb="5">
      <t>タンシュクリツ</t>
    </rPh>
    <phoneticPr fontId="2"/>
  </si>
  <si>
    <t>橙色セルには計算式が入っています</t>
    <rPh sb="0" eb="2">
      <t>ダイダイイロ</t>
    </rPh>
    <rPh sb="6" eb="9">
      <t>ケイサンシキ</t>
    </rPh>
    <rPh sb="10" eb="11">
      <t>ハイ</t>
    </rPh>
    <phoneticPr fontId="2"/>
  </si>
  <si>
    <t>長時間労働を是正する時の処理</t>
    <rPh sb="0" eb="5">
      <t>チョウジカンロウドウ</t>
    </rPh>
    <rPh sb="6" eb="8">
      <t>ゼセイ</t>
    </rPh>
    <rPh sb="10" eb="11">
      <t>トキ</t>
    </rPh>
    <rPh sb="12" eb="14">
      <t>ショリ</t>
    </rPh>
    <phoneticPr fontId="2"/>
  </si>
  <si>
    <t>※年平均一人当たり労働時間</t>
    <rPh sb="1" eb="4">
      <t>ネンヘイキン</t>
    </rPh>
    <rPh sb="4" eb="7">
      <t>ヒトリア</t>
    </rPh>
    <rPh sb="9" eb="13">
      <t>ロウドウジカン</t>
    </rPh>
    <phoneticPr fontId="2"/>
  </si>
  <si>
    <t>労働時間の短縮分を生産活動に充てて売上高成長率に加える</t>
    <rPh sb="0" eb="4">
      <t>ロウドウジカン</t>
    </rPh>
    <rPh sb="5" eb="8">
      <t>タンシュクブン</t>
    </rPh>
    <rPh sb="9" eb="13">
      <t>セイサンカツドウ</t>
    </rPh>
    <rPh sb="14" eb="15">
      <t>ア</t>
    </rPh>
    <rPh sb="17" eb="20">
      <t>ウリアゲダカ</t>
    </rPh>
    <rPh sb="20" eb="23">
      <t>セイチョウリツ</t>
    </rPh>
    <rPh sb="24" eb="25">
      <t>クワ</t>
    </rPh>
    <phoneticPr fontId="2"/>
  </si>
  <si>
    <t>時間短縮率合計</t>
    <rPh sb="0" eb="5">
      <t>ジカンタンシュクリツ</t>
    </rPh>
    <rPh sb="5" eb="7">
      <t>ゴウケイ</t>
    </rPh>
    <phoneticPr fontId="2"/>
  </si>
  <si>
    <t>販管費節減率合計</t>
    <rPh sb="0" eb="3">
      <t>ハンカンヒ</t>
    </rPh>
    <rPh sb="3" eb="6">
      <t>セツゲンリツ</t>
    </rPh>
    <rPh sb="6" eb="8">
      <t>ゴウケイ</t>
    </rPh>
    <phoneticPr fontId="2"/>
  </si>
  <si>
    <t>売上高成長率合計</t>
    <rPh sb="0" eb="6">
      <t>ウリアゲダカセイチョウリツ</t>
    </rPh>
    <rPh sb="6" eb="8">
      <t>ゴウケイ</t>
    </rPh>
    <phoneticPr fontId="2"/>
  </si>
  <si>
    <t>短縮労働時間の売上成長率</t>
    <rPh sb="0" eb="6">
      <t>タンシュクロウドウジカン</t>
    </rPh>
    <rPh sb="7" eb="12">
      <t>ウリアゲセイチョウリツ</t>
    </rPh>
    <phoneticPr fontId="2"/>
  </si>
  <si>
    <t>実質売上成長率合計</t>
    <rPh sb="0" eb="2">
      <t>ジッシツ</t>
    </rPh>
    <rPh sb="2" eb="7">
      <t>ウリアゲセイチョウリツ</t>
    </rPh>
    <rPh sb="7" eb="9">
      <t>ゴウケイ</t>
    </rPh>
    <phoneticPr fontId="2"/>
  </si>
  <si>
    <t>増員数</t>
    <rPh sb="0" eb="3">
      <t>ゾウインスウ</t>
    </rPh>
    <phoneticPr fontId="2"/>
  </si>
  <si>
    <t>千円</t>
    <rPh sb="0" eb="2">
      <t>センエン</t>
    </rPh>
    <phoneticPr fontId="2"/>
  </si>
  <si>
    <t>人件費</t>
    <rPh sb="0" eb="3">
      <t>ジンケンヒ</t>
    </rPh>
    <phoneticPr fontId="2"/>
  </si>
  <si>
    <t>※労働分配率で求める(法定福利込)</t>
    <rPh sb="1" eb="6">
      <t>ロウドウブンパイリツ</t>
    </rPh>
    <rPh sb="7" eb="8">
      <t>モト</t>
    </rPh>
    <rPh sb="11" eb="16">
      <t>ホウテイフクリコ</t>
    </rPh>
    <phoneticPr fontId="2"/>
  </si>
  <si>
    <t>人材採用計画で販管費人件費を計上</t>
    <rPh sb="0" eb="2">
      <t>ジンザイ</t>
    </rPh>
    <rPh sb="2" eb="6">
      <t>サイヨウケイカク</t>
    </rPh>
    <rPh sb="7" eb="10">
      <t>ハンカンヒ</t>
    </rPh>
    <rPh sb="10" eb="13">
      <t>ジンケンヒ</t>
    </rPh>
    <rPh sb="14" eb="16">
      <t>ケイジョウ</t>
    </rPh>
    <phoneticPr fontId="2"/>
  </si>
  <si>
    <t>年平均 (h)</t>
    <rPh sb="0" eb="3">
      <t>ネンヘイキン</t>
    </rPh>
    <phoneticPr fontId="2"/>
  </si>
  <si>
    <t>J=H÷G(円)</t>
    <rPh sb="6" eb="7">
      <t>エン</t>
    </rPh>
    <phoneticPr fontId="2"/>
  </si>
  <si>
    <t>◆イノベーション戦略・中期五ヵ年事業成長計画</t>
    <rPh sb="8" eb="10">
      <t>センリャク</t>
    </rPh>
    <rPh sb="11" eb="16">
      <t>チュウキゴカネン</t>
    </rPh>
    <rPh sb="16" eb="18">
      <t>ジギョウ</t>
    </rPh>
    <rPh sb="18" eb="20">
      <t>セイチョウ</t>
    </rPh>
    <rPh sb="20" eb="22">
      <t>ケイカク</t>
    </rPh>
    <phoneticPr fontId="2"/>
  </si>
  <si>
    <t>イノベーション戦略の成果予測率から自動計算しています</t>
    <rPh sb="7" eb="9">
      <t>センリャク</t>
    </rPh>
    <rPh sb="10" eb="14">
      <t>セイカヨソク</t>
    </rPh>
    <rPh sb="14" eb="15">
      <t>リツ</t>
    </rPh>
    <rPh sb="17" eb="21">
      <t>ジドウケイサン</t>
    </rPh>
    <phoneticPr fontId="2"/>
  </si>
  <si>
    <t>↓一人当たり人件費を上書き</t>
    <rPh sb="1" eb="3">
      <t>ヒトリ</t>
    </rPh>
    <rPh sb="3" eb="4">
      <t>ア</t>
    </rPh>
    <rPh sb="6" eb="9">
      <t>ジンケンヒ</t>
    </rPh>
    <rPh sb="10" eb="12">
      <t>ウワガ</t>
    </rPh>
    <phoneticPr fontId="2"/>
  </si>
  <si>
    <t>サンプル入力しています</t>
    <rPh sb="4" eb="6">
      <t>ニュウリョク</t>
    </rPh>
    <phoneticPr fontId="2"/>
  </si>
  <si>
    <t>クリアしてから記入して下さい</t>
    <rPh sb="7" eb="9">
      <t>キニュウ</t>
    </rPh>
    <rPh sb="11" eb="12">
      <t>クダ</t>
    </rPh>
    <phoneticPr fontId="2"/>
  </si>
  <si>
    <t>売上原価節減率</t>
    <rPh sb="0" eb="4">
      <t>ウリアゲゲンカ</t>
    </rPh>
    <rPh sb="4" eb="7">
      <t>セツゲンリツ</t>
    </rPh>
    <phoneticPr fontId="2"/>
  </si>
  <si>
    <t>売上原価節減率合計</t>
    <rPh sb="0" eb="4">
      <t>ウリアゲゲンカ</t>
    </rPh>
    <rPh sb="4" eb="6">
      <t>セツゲン</t>
    </rPh>
    <rPh sb="6" eb="7">
      <t>リツ</t>
    </rPh>
    <rPh sb="7" eb="9">
      <t>ゴウケイ</t>
    </rPh>
    <phoneticPr fontId="2"/>
  </si>
  <si>
    <t>↓太枠内セルに年度毎の労働時間短縮率を％で上書きして下さい</t>
    <rPh sb="1" eb="4">
      <t>フトワクナイ</t>
    </rPh>
    <rPh sb="7" eb="10">
      <t>ネンドゴト</t>
    </rPh>
    <rPh sb="11" eb="15">
      <t>ロウドウジカン</t>
    </rPh>
    <rPh sb="15" eb="17">
      <t>タンシュク</t>
    </rPh>
    <rPh sb="17" eb="18">
      <t>リツ</t>
    </rPh>
    <rPh sb="21" eb="23">
      <t>ウワガ</t>
    </rPh>
    <rPh sb="26" eb="27">
      <t>クダ</t>
    </rPh>
    <phoneticPr fontId="2"/>
  </si>
  <si>
    <t>↓太枠内セルに陣在の増員数を上書きして下さい</t>
    <rPh sb="1" eb="4">
      <t>フトワクナイ</t>
    </rPh>
    <rPh sb="7" eb="9">
      <t>ジンザイ</t>
    </rPh>
    <rPh sb="10" eb="13">
      <t>ゾウインスウ</t>
    </rPh>
    <rPh sb="14" eb="16">
      <t>ウワガ</t>
    </rPh>
    <rPh sb="19" eb="20">
      <t>クダ</t>
    </rPh>
    <phoneticPr fontId="2"/>
  </si>
  <si>
    <r>
      <t xml:space="preserve">3.サプライチェーン
　イノベーション
</t>
    </r>
    <r>
      <rPr>
        <sz val="8"/>
        <rFont val="ＭＳ Ｐゴシック"/>
        <family val="3"/>
        <charset val="128"/>
      </rPr>
      <t>　（パートナー開拓）</t>
    </r>
    <rPh sb="27" eb="29">
      <t>カイタク</t>
    </rPh>
    <phoneticPr fontId="2"/>
  </si>
  <si>
    <r>
      <t xml:space="preserve">4.プロダクト
　イノベーション
</t>
    </r>
    <r>
      <rPr>
        <sz val="8"/>
        <rFont val="ＭＳ Ｐゴシック"/>
        <family val="3"/>
        <charset val="128"/>
      </rPr>
      <t>　（新製品事業開発）</t>
    </r>
    <rPh sb="19" eb="24">
      <t>シンセイヒンジギョウ</t>
    </rPh>
    <rPh sb="24" eb="26">
      <t>カイハツ</t>
    </rPh>
    <phoneticPr fontId="2"/>
  </si>
  <si>
    <r>
      <t xml:space="preserve">5.マーケット
　イノベーション
</t>
    </r>
    <r>
      <rPr>
        <sz val="8"/>
        <rFont val="ＭＳ Ｐゴシック"/>
        <family val="3"/>
        <charset val="128"/>
      </rPr>
      <t>　（新市場開拓）</t>
    </r>
    <rPh sb="19" eb="22">
      <t>シンシジョウ</t>
    </rPh>
    <rPh sb="22" eb="24">
      <t>カイタク</t>
    </rPh>
    <phoneticPr fontId="2"/>
  </si>
  <si>
    <r>
      <t xml:space="preserve">1.プロセス
　イノベーション
</t>
    </r>
    <r>
      <rPr>
        <sz val="8"/>
        <rFont val="ＭＳ Ｐゴシック"/>
        <family val="3"/>
        <charset val="128"/>
      </rPr>
      <t>　（全部門横断連携）</t>
    </r>
    <rPh sb="18" eb="23">
      <t>ゼンブモンオウダン</t>
    </rPh>
    <rPh sb="23" eb="25">
      <t>レンケイ</t>
    </rPh>
    <phoneticPr fontId="2"/>
  </si>
  <si>
    <r>
      <t xml:space="preserve">2.組織
　イノベーション
</t>
    </r>
    <r>
      <rPr>
        <sz val="8"/>
        <rFont val="ＭＳ Ｐゴシック"/>
        <family val="3"/>
        <charset val="128"/>
      </rPr>
      <t>　（業務標準化活性化）</t>
    </r>
    <rPh sb="16" eb="21">
      <t>ギョウムヒョウジュンカ</t>
    </rPh>
    <rPh sb="21" eb="24">
      <t>カッセイカ</t>
    </rPh>
    <phoneticPr fontId="2"/>
  </si>
  <si>
    <t>攻めの戦略三予算の捻出法</t>
    <rPh sb="0" eb="1">
      <t>セ</t>
    </rPh>
    <rPh sb="3" eb="5">
      <t>センリャク</t>
    </rPh>
    <rPh sb="5" eb="8">
      <t>サンヨサン</t>
    </rPh>
    <rPh sb="9" eb="12">
      <t>ネンシュツホウ</t>
    </rPh>
    <phoneticPr fontId="2"/>
  </si>
  <si>
    <t>対売上高比率10%以内</t>
    <rPh sb="0" eb="4">
      <t>タイウリアゲダカ</t>
    </rPh>
    <rPh sb="4" eb="6">
      <t>ヒリツ</t>
    </rPh>
    <rPh sb="9" eb="11">
      <t>イナイ</t>
    </rPh>
    <phoneticPr fontId="2"/>
  </si>
  <si>
    <t>営業利益額の30%以内</t>
    <rPh sb="0" eb="5">
      <t>エイギョウリエキガク</t>
    </rPh>
    <rPh sb="9" eb="11">
      <t>イナイ</t>
    </rPh>
    <phoneticPr fontId="2"/>
  </si>
  <si>
    <t>営業キャッシュフローの安全範囲内</t>
    <rPh sb="0" eb="2">
      <t>エイギョウ</t>
    </rPh>
    <rPh sb="11" eb="16">
      <t>アンゼンハンイナイ</t>
    </rPh>
    <phoneticPr fontId="2"/>
  </si>
  <si>
    <t>融資に頼る設備投資は対売上高3%が全業種平均で、耐用年数、減価償却など長期事業計画を立てて</t>
    <rPh sb="0" eb="2">
      <t>ユウシ</t>
    </rPh>
    <rPh sb="3" eb="4">
      <t>タヨ</t>
    </rPh>
    <rPh sb="5" eb="7">
      <t>セツビ</t>
    </rPh>
    <rPh sb="7" eb="9">
      <t>トウシ</t>
    </rPh>
    <rPh sb="10" eb="11">
      <t>タイ</t>
    </rPh>
    <rPh sb="11" eb="13">
      <t>ウリアゲ</t>
    </rPh>
    <rPh sb="13" eb="14">
      <t>ダカ</t>
    </rPh>
    <rPh sb="17" eb="18">
      <t>ゼン</t>
    </rPh>
    <rPh sb="18" eb="20">
      <t>ギョウシュ</t>
    </rPh>
    <rPh sb="20" eb="22">
      <t>ヘイキン</t>
    </rPh>
    <rPh sb="24" eb="26">
      <t>タイヨウ</t>
    </rPh>
    <rPh sb="26" eb="28">
      <t>ネンスウ</t>
    </rPh>
    <rPh sb="29" eb="31">
      <t>ゲンカ</t>
    </rPh>
    <rPh sb="31" eb="33">
      <t>ショウキャク</t>
    </rPh>
    <rPh sb="35" eb="37">
      <t>チョウキ</t>
    </rPh>
    <rPh sb="37" eb="39">
      <t>ジギョウ</t>
    </rPh>
    <rPh sb="39" eb="41">
      <t>ケイカク</t>
    </rPh>
    <rPh sb="42" eb="43">
      <t>タ</t>
    </rPh>
    <phoneticPr fontId="2"/>
  </si>
  <si>
    <t>収益性を確認する。収益より設備の陳腐化が早いと資金繰りが困難になる。</t>
    <rPh sb="0" eb="3">
      <t>シュウエキセイ</t>
    </rPh>
    <rPh sb="4" eb="6">
      <t>カクニン</t>
    </rPh>
    <rPh sb="9" eb="11">
      <t>シュウエキ</t>
    </rPh>
    <rPh sb="13" eb="15">
      <t>セツビ</t>
    </rPh>
    <rPh sb="16" eb="19">
      <t>チンプカ</t>
    </rPh>
    <rPh sb="20" eb="21">
      <t>ハヤ</t>
    </rPh>
    <rPh sb="23" eb="26">
      <t>シキング</t>
    </rPh>
    <rPh sb="28" eb="30">
      <t>コンナン</t>
    </rPh>
    <phoneticPr fontId="2"/>
  </si>
  <si>
    <t>1.プロセス
全組織横断</t>
    <rPh sb="7" eb="10">
      <t>ゼンソシキ</t>
    </rPh>
    <rPh sb="10" eb="12">
      <t>オウダン</t>
    </rPh>
    <phoneticPr fontId="2"/>
  </si>
  <si>
    <t>2.組織
部門活性化</t>
    <rPh sb="2" eb="4">
      <t>ソシキ</t>
    </rPh>
    <rPh sb="5" eb="7">
      <t>ブモン</t>
    </rPh>
    <rPh sb="7" eb="10">
      <t>カッセイカ</t>
    </rPh>
    <phoneticPr fontId="2"/>
  </si>
  <si>
    <t>3.サプライ
　チェーン
協業取引先</t>
    <rPh sb="13" eb="15">
      <t>キョウギョウ</t>
    </rPh>
    <rPh sb="15" eb="18">
      <t>トリヒキサキ</t>
    </rPh>
    <phoneticPr fontId="2"/>
  </si>
  <si>
    <t>4.プロダクト
革新的開発</t>
    <rPh sb="8" eb="11">
      <t>カクシンテキ</t>
    </rPh>
    <rPh sb="11" eb="13">
      <t>カイハツ</t>
    </rPh>
    <phoneticPr fontId="2"/>
  </si>
  <si>
    <t>5.マーケット
新市場開拓</t>
    <rPh sb="8" eb="11">
      <t>シンシジョウ</t>
    </rPh>
    <rPh sb="11" eb="13">
      <t>カイタク</t>
    </rPh>
    <phoneticPr fontId="2"/>
  </si>
  <si>
    <t>先進七ヶ国平均</t>
    <rPh sb="0" eb="5">
      <t>センシンナナカコク</t>
    </rPh>
    <rPh sb="5" eb="7">
      <t>ヘイキン</t>
    </rPh>
    <phoneticPr fontId="2"/>
  </si>
  <si>
    <r>
      <rPr>
        <b/>
        <sz val="10"/>
        <color rgb="FFFF0000"/>
        <rFont val="ＭＳ Ｐゴシック"/>
        <family val="3"/>
        <charset val="128"/>
      </rPr>
      <t>Ｓ</t>
    </r>
    <r>
      <rPr>
        <sz val="10"/>
        <color theme="1"/>
        <rFont val="ＭＳ Ｐゴシック"/>
        <family val="2"/>
        <charset val="128"/>
      </rPr>
      <t xml:space="preserve"> Stretch　</t>
    </r>
    <r>
      <rPr>
        <sz val="10"/>
        <color theme="1"/>
        <rFont val="ＭＳ Ｐゴシック"/>
        <family val="3"/>
        <charset val="128"/>
      </rPr>
      <t>（高めの目標）</t>
    </r>
    <rPh sb="11" eb="12">
      <t>タカ</t>
    </rPh>
    <rPh sb="14" eb="16">
      <t>モクヒョウ</t>
    </rPh>
    <phoneticPr fontId="2"/>
  </si>
  <si>
    <t>◆膠着した組織を動かすコッターの変革"８段階"</t>
    <phoneticPr fontId="2"/>
  </si>
  <si>
    <t>組織イノベーションはトップの決断力と統率力</t>
    <phoneticPr fontId="2"/>
  </si>
  <si>
    <t>危機意識を高める</t>
    <phoneticPr fontId="2"/>
  </si>
  <si>
    <t>経営方針発表会を開催する</t>
    <phoneticPr fontId="2"/>
  </si>
  <si>
    <t>全社員の前向きな自発を促す</t>
    <phoneticPr fontId="2"/>
  </si>
  <si>
    <t>短期的成果を実現させる</t>
    <phoneticPr fontId="2"/>
  </si>
  <si>
    <t>小さな成果を大きくする</t>
    <phoneticPr fontId="2"/>
  </si>
  <si>
    <t>新たな企業文化を定着させる</t>
    <phoneticPr fontId="2"/>
  </si>
  <si>
    <t>変革の全貌を方針書に表わす</t>
    <phoneticPr fontId="2"/>
  </si>
  <si>
    <t>変化に前向きなチームを編成</t>
    <phoneticPr fontId="2"/>
  </si>
  <si>
    <t>世界不況で日本沈没を救うのは中小企業の奮起とトップの変革意志</t>
    <phoneticPr fontId="2"/>
  </si>
  <si>
    <t>8割いる変革抵抗派を説得する粘り強いコミュニケーション</t>
    <rPh sb="14" eb="15">
      <t>ネバ</t>
    </rPh>
    <rPh sb="16" eb="17">
      <t>ヅヨ</t>
    </rPh>
    <phoneticPr fontId="2"/>
  </si>
  <si>
    <t>ビジョン、戦略、計画目標、活動指針を成文化する</t>
    <phoneticPr fontId="2"/>
  </si>
  <si>
    <t>全社員に周知徹底し、重要指針は繰り返し説明し納得を得る</t>
    <phoneticPr fontId="2"/>
  </si>
  <si>
    <t>自律目標管理の報連相を密にして活動指針を遂行する</t>
    <phoneticPr fontId="2"/>
  </si>
  <si>
    <t>月次で成果を評価表彰して、やる気のモチベーションを高める</t>
    <phoneticPr fontId="2"/>
  </si>
  <si>
    <t>他部門への成果のヨコテン、更なる高い付加価値変革に繋げる</t>
    <phoneticPr fontId="2"/>
  </si>
  <si>
    <t>成果の手法を採り入れて、堅実な変革の仕組を風土化する</t>
    <phoneticPr fontId="2"/>
  </si>
  <si>
    <t>製造力が弱くボトルネックになってる</t>
    <rPh sb="0" eb="2">
      <t>セイゾウ</t>
    </rPh>
    <rPh sb="2" eb="3">
      <t>リョク</t>
    </rPh>
    <rPh sb="4" eb="5">
      <t>ヨワ</t>
    </rPh>
    <phoneticPr fontId="2"/>
  </si>
  <si>
    <t>機能部門の全体最適を図りたい</t>
    <rPh sb="0" eb="4">
      <t>キノウブモン</t>
    </rPh>
    <rPh sb="5" eb="9">
      <t>ゼンタイサイテキ</t>
    </rPh>
    <rPh sb="10" eb="11">
      <t>ハカ</t>
    </rPh>
    <phoneticPr fontId="2"/>
  </si>
  <si>
    <t>企画開発</t>
    <rPh sb="0" eb="4">
      <t>キカクカイハツ</t>
    </rPh>
    <phoneticPr fontId="2"/>
  </si>
  <si>
    <t>販促営業</t>
    <rPh sb="0" eb="4">
      <t>ハンソクエイギョウ</t>
    </rPh>
    <phoneticPr fontId="2"/>
  </si>
  <si>
    <t>技術製造</t>
    <rPh sb="0" eb="4">
      <t>ギジュツセイゾウ</t>
    </rPh>
    <phoneticPr fontId="2"/>
  </si>
  <si>
    <t>物流管理</t>
    <rPh sb="0" eb="4">
      <t>ブツリュウカンリ</t>
    </rPh>
    <phoneticPr fontId="2"/>
  </si>
  <si>
    <t>市場に提供する製商品サービスの寿命（ライフサイクル）を考慮し未来収益源を創出する</t>
    <rPh sb="0" eb="2">
      <t>シジョウ</t>
    </rPh>
    <rPh sb="3" eb="5">
      <t>テイキョウ</t>
    </rPh>
    <rPh sb="7" eb="10">
      <t>セイショウヒン</t>
    </rPh>
    <rPh sb="15" eb="17">
      <t>ジュミョウ</t>
    </rPh>
    <rPh sb="27" eb="29">
      <t>コウリョ</t>
    </rPh>
    <rPh sb="30" eb="35">
      <t>ミライシュウエキゲン</t>
    </rPh>
    <rPh sb="36" eb="38">
      <t>ソウシュツ</t>
    </rPh>
    <phoneticPr fontId="2"/>
  </si>
  <si>
    <t>マーケティングプロモーションの展開で市場から見込客を特定し、顧客の創造に知恵を絞る</t>
    <rPh sb="15" eb="17">
      <t>テンカイ</t>
    </rPh>
    <rPh sb="18" eb="20">
      <t>シジョウ</t>
    </rPh>
    <rPh sb="22" eb="25">
      <t>ミコミキャク</t>
    </rPh>
    <rPh sb="26" eb="28">
      <t>トクテイ</t>
    </rPh>
    <rPh sb="30" eb="32">
      <t>コキャク</t>
    </rPh>
    <rPh sb="33" eb="35">
      <t>ソウゾウ</t>
    </rPh>
    <rPh sb="36" eb="38">
      <t>チエ</t>
    </rPh>
    <rPh sb="39" eb="40">
      <t>シボ</t>
    </rPh>
    <phoneticPr fontId="2"/>
  </si>
  <si>
    <t>技術革新で競合を抑える付加価値差別化を図り、生産性の向上で営業の要望に応える</t>
    <rPh sb="0" eb="4">
      <t>ギジュツカクシン</t>
    </rPh>
    <rPh sb="5" eb="7">
      <t>キョウゴウ</t>
    </rPh>
    <rPh sb="8" eb="9">
      <t>オサ</t>
    </rPh>
    <rPh sb="11" eb="15">
      <t>フカカチ</t>
    </rPh>
    <rPh sb="15" eb="18">
      <t>サベツカ</t>
    </rPh>
    <rPh sb="19" eb="20">
      <t>ハカ</t>
    </rPh>
    <rPh sb="29" eb="31">
      <t>エイギョウ</t>
    </rPh>
    <rPh sb="32" eb="34">
      <t>ヨウボウ</t>
    </rPh>
    <rPh sb="35" eb="36">
      <t>コタ</t>
    </rPh>
    <phoneticPr fontId="2"/>
  </si>
  <si>
    <t>サプライチェーンの澱みない流れをコントロールし、バリューチェーンの最適化を図る</t>
    <rPh sb="9" eb="10">
      <t>ヨド</t>
    </rPh>
    <rPh sb="13" eb="14">
      <t>ナガ</t>
    </rPh>
    <rPh sb="33" eb="36">
      <t>サイテキカ</t>
    </rPh>
    <rPh sb="37" eb="38">
      <t>ハカ</t>
    </rPh>
    <phoneticPr fontId="2"/>
  </si>
  <si>
    <t>製品やサービスを提供する事業のバリューチェーン、開発・営業・生産・物流プロセスの効率化で生産性を向上する</t>
    <rPh sb="8" eb="10">
      <t>テイキョウ</t>
    </rPh>
    <rPh sb="12" eb="14">
      <t>ジギョウ</t>
    </rPh>
    <rPh sb="24" eb="26">
      <t>カイハツ</t>
    </rPh>
    <phoneticPr fontId="2"/>
  </si>
  <si>
    <t>バリューチェーン・トータルリードタイム２割短縮</t>
    <rPh sb="20" eb="21">
      <t>ワリ</t>
    </rPh>
    <rPh sb="21" eb="23">
      <t>タンシュク</t>
    </rPh>
    <phoneticPr fontId="2"/>
  </si>
  <si>
    <t>・部門セクト対立を解消するヨコ串風通し協調会議</t>
    <rPh sb="1" eb="3">
      <t>ブモン</t>
    </rPh>
    <rPh sb="6" eb="8">
      <t>タイリツ</t>
    </rPh>
    <rPh sb="9" eb="11">
      <t>カイショウ</t>
    </rPh>
    <rPh sb="15" eb="16">
      <t>グシ</t>
    </rPh>
    <rPh sb="16" eb="18">
      <t>カゼトオ</t>
    </rPh>
    <rPh sb="19" eb="21">
      <t>キョウチョウ</t>
    </rPh>
    <rPh sb="21" eb="23">
      <t>カイギ</t>
    </rPh>
    <phoneticPr fontId="2"/>
  </si>
  <si>
    <t>・ボトルネックを解消する経営資源のシフトと強化</t>
    <phoneticPr fontId="2"/>
  </si>
  <si>
    <t>・報連相DXデジタル化で待ちロスない効率迅速化</t>
    <phoneticPr fontId="2"/>
  </si>
  <si>
    <t>・資金的ゆとりがあれば計画的な設備投資の決断</t>
    <rPh sb="1" eb="4">
      <t>シキンテキ</t>
    </rPh>
    <rPh sb="11" eb="14">
      <t>ケイカクテキ</t>
    </rPh>
    <rPh sb="15" eb="19">
      <t>セツビトウシ</t>
    </rPh>
    <rPh sb="20" eb="22">
      <t>ケツダン</t>
    </rPh>
    <phoneticPr fontId="2"/>
  </si>
  <si>
    <t>・経産省の補助金を活用する事業再構築アイデア</t>
    <rPh sb="1" eb="4">
      <t>ケイサンショウ</t>
    </rPh>
    <rPh sb="5" eb="8">
      <t>ホジョキン</t>
    </rPh>
    <rPh sb="9" eb="11">
      <t>カツヨウ</t>
    </rPh>
    <rPh sb="13" eb="18">
      <t>ジギョウサイコウチク</t>
    </rPh>
    <phoneticPr fontId="2"/>
  </si>
  <si>
    <t>労働時間の短縮とコストの圧縮で生産性２割向上</t>
    <rPh sb="0" eb="2">
      <t>ロウドウ</t>
    </rPh>
    <rPh sb="2" eb="4">
      <t>ジカン</t>
    </rPh>
    <rPh sb="5" eb="7">
      <t>タンシュク</t>
    </rPh>
    <rPh sb="12" eb="14">
      <t>アッシュク</t>
    </rPh>
    <rPh sb="15" eb="17">
      <t>セイサン</t>
    </rPh>
    <rPh sb="17" eb="18">
      <t>セイ</t>
    </rPh>
    <rPh sb="19" eb="20">
      <t>ワリ</t>
    </rPh>
    <rPh sb="20" eb="22">
      <t>コウジョウ</t>
    </rPh>
    <phoneticPr fontId="2"/>
  </si>
  <si>
    <t>資金不要の内部改革
人材の学び直し研修、リスキリングと機能的組織の刷新再構築で人的資本の能力強化を図る</t>
    <rPh sb="0" eb="4">
      <t>シキンフヨウ</t>
    </rPh>
    <rPh sb="5" eb="9">
      <t>ナイブカイカク</t>
    </rPh>
    <rPh sb="14" eb="15">
      <t>マナ</t>
    </rPh>
    <rPh sb="16" eb="17">
      <t>ナオ</t>
    </rPh>
    <rPh sb="18" eb="20">
      <t>ケンシュウ</t>
    </rPh>
    <rPh sb="28" eb="31">
      <t>キノウテキ</t>
    </rPh>
    <phoneticPr fontId="2"/>
  </si>
  <si>
    <t>・週40h労働のうち、5%,2hを研修に充てる</t>
    <rPh sb="1" eb="2">
      <t>シュウ</t>
    </rPh>
    <rPh sb="5" eb="7">
      <t>ロウドウ</t>
    </rPh>
    <rPh sb="17" eb="19">
      <t>ケンシュウ</t>
    </rPh>
    <rPh sb="20" eb="21">
      <t>ア</t>
    </rPh>
    <phoneticPr fontId="2"/>
  </si>
  <si>
    <t>・売上－コスト＝利益の方程式を社員に周知徹底</t>
    <rPh sb="1" eb="3">
      <t>ウリアゲ</t>
    </rPh>
    <rPh sb="8" eb="10">
      <t>リエキ</t>
    </rPh>
    <rPh sb="11" eb="14">
      <t>ホウテイシキ</t>
    </rPh>
    <rPh sb="15" eb="17">
      <t>シャイン</t>
    </rPh>
    <rPh sb="18" eb="22">
      <t>シュウチテッテイ</t>
    </rPh>
    <phoneticPr fontId="2"/>
  </si>
  <si>
    <t>　利益の公平社員還元でモチベーションは高まる</t>
    <rPh sb="1" eb="3">
      <t>リエキ</t>
    </rPh>
    <rPh sb="4" eb="6">
      <t>コウヘイ</t>
    </rPh>
    <rPh sb="6" eb="10">
      <t>シャインカンゲン</t>
    </rPh>
    <rPh sb="19" eb="20">
      <t>タカ</t>
    </rPh>
    <phoneticPr fontId="2"/>
  </si>
  <si>
    <t>・ジョブ型の働き方改革、成果型人事制度にシフト</t>
    <rPh sb="4" eb="5">
      <t>ガタ</t>
    </rPh>
    <rPh sb="6" eb="7">
      <t>ハタラ</t>
    </rPh>
    <rPh sb="8" eb="11">
      <t>カタカイカク</t>
    </rPh>
    <rPh sb="12" eb="15">
      <t>セイカガタ</t>
    </rPh>
    <rPh sb="15" eb="19">
      <t>ジンジセイド</t>
    </rPh>
    <phoneticPr fontId="2"/>
  </si>
  <si>
    <t>　業務分掌と職務分掌の定義でムダな職務の排除</t>
    <rPh sb="1" eb="5">
      <t>ギョウムブンショウ</t>
    </rPh>
    <rPh sb="6" eb="10">
      <t>ショクムブンショウ</t>
    </rPh>
    <rPh sb="11" eb="13">
      <t>テイギ</t>
    </rPh>
    <rPh sb="17" eb="19">
      <t>ショクム</t>
    </rPh>
    <rPh sb="20" eb="22">
      <t>ハイジョ</t>
    </rPh>
    <phoneticPr fontId="2"/>
  </si>
  <si>
    <t>・新たな材料や代替品など新規協調仕入先の開拓</t>
    <phoneticPr fontId="2"/>
  </si>
  <si>
    <t>・不採算内製部門の信頼できる外注先の開拓</t>
    <phoneticPr fontId="2"/>
  </si>
  <si>
    <t>　内製への投資か、ファブレスへの選択判断</t>
    <rPh sb="1" eb="3">
      <t>ナイセイ</t>
    </rPh>
    <rPh sb="5" eb="7">
      <t>トウシ</t>
    </rPh>
    <rPh sb="16" eb="18">
      <t>センタク</t>
    </rPh>
    <rPh sb="18" eb="20">
      <t>ハンダン</t>
    </rPh>
    <phoneticPr fontId="2"/>
  </si>
  <si>
    <t>ゆとりの先行投資資金要
革新破壊的または改良持続的製品・サービスの開発と市場投入で競合優位に立ちシェアアップを図る</t>
    <rPh sb="4" eb="8">
      <t>センコウトウシ</t>
    </rPh>
    <rPh sb="8" eb="10">
      <t>シキン</t>
    </rPh>
    <rPh sb="10" eb="11">
      <t>ヨウ</t>
    </rPh>
    <rPh sb="15" eb="18">
      <t>ハカイテキ</t>
    </rPh>
    <rPh sb="21" eb="23">
      <t>カイリョウ</t>
    </rPh>
    <rPh sb="23" eb="25">
      <t>ジゾク</t>
    </rPh>
    <rPh sb="25" eb="26">
      <t>テキ</t>
    </rPh>
    <rPh sb="47" eb="48">
      <t>タ</t>
    </rPh>
    <rPh sb="56" eb="57">
      <t>ハカ</t>
    </rPh>
    <phoneticPr fontId="2"/>
  </si>
  <si>
    <t>・改良、改善、新機能など新たな付加価値の創出</t>
    <rPh sb="1" eb="3">
      <t>カイリョウ</t>
    </rPh>
    <rPh sb="4" eb="6">
      <t>カイゼン</t>
    </rPh>
    <rPh sb="7" eb="10">
      <t>シンキノウ</t>
    </rPh>
    <rPh sb="12" eb="13">
      <t>アラ</t>
    </rPh>
    <rPh sb="15" eb="19">
      <t>フカカチ</t>
    </rPh>
    <rPh sb="20" eb="22">
      <t>ソウシュツ</t>
    </rPh>
    <phoneticPr fontId="2"/>
  </si>
  <si>
    <t>中小企業はランチェスターの弱者の法則に従う</t>
    <phoneticPr fontId="2"/>
  </si>
  <si>
    <t>・リモートオンラインとリアルオフライン営業の融合</t>
    <rPh sb="19" eb="21">
      <t>エイギョウ</t>
    </rPh>
    <rPh sb="22" eb="24">
      <t>ユウゴウ</t>
    </rPh>
    <phoneticPr fontId="2"/>
  </si>
  <si>
    <t>◆営業利益率１０％を確保するビジネスモデル</t>
    <rPh sb="1" eb="6">
      <t>エイギョウリエキリツ</t>
    </rPh>
    <rPh sb="10" eb="12">
      <t>カクホ</t>
    </rPh>
    <phoneticPr fontId="2"/>
  </si>
  <si>
    <t>売上高１億円なら１千万円の営業利益、売上高１０億円なら１億円の営業利益を確保できるビジネス</t>
    <rPh sb="0" eb="3">
      <t>ウリアゲダカ</t>
    </rPh>
    <rPh sb="3" eb="6">
      <t>イチオクエン</t>
    </rPh>
    <rPh sb="8" eb="12">
      <t>イッセンマンエン</t>
    </rPh>
    <rPh sb="13" eb="17">
      <t>エイギョウリエキ</t>
    </rPh>
    <rPh sb="18" eb="21">
      <t>ウリアゲダカ</t>
    </rPh>
    <rPh sb="21" eb="25">
      <t>ジュウオクエン</t>
    </rPh>
    <rPh sb="27" eb="30">
      <t>イチオクエン</t>
    </rPh>
    <rPh sb="31" eb="35">
      <t>エイギョウリエキ</t>
    </rPh>
    <rPh sb="36" eb="38">
      <t>カクホ</t>
    </rPh>
    <phoneticPr fontId="2"/>
  </si>
  <si>
    <t>モデルを構築することが、持続成長発展する企業の条件です。</t>
    <rPh sb="4" eb="6">
      <t>コウチク</t>
    </rPh>
    <rPh sb="12" eb="18">
      <t>ジゾクセイチョウハッテン</t>
    </rPh>
    <rPh sb="20" eb="22">
      <t>キギョウ</t>
    </rPh>
    <rPh sb="23" eb="25">
      <t>ジョウケン</t>
    </rPh>
    <phoneticPr fontId="2"/>
  </si>
  <si>
    <t>わが国でもキーエンスは５０％以上の営業利益率を保っています。強さの秘訣はイノベーションです。</t>
    <rPh sb="2" eb="3">
      <t>クニ</t>
    </rPh>
    <rPh sb="14" eb="16">
      <t>イジョウ</t>
    </rPh>
    <rPh sb="17" eb="22">
      <t>エイギョウリエキリツ</t>
    </rPh>
    <rPh sb="23" eb="24">
      <t>タモ</t>
    </rPh>
    <rPh sb="30" eb="31">
      <t>ツヨ</t>
    </rPh>
    <rPh sb="33" eb="35">
      <t>ヒケツ</t>
    </rPh>
    <phoneticPr fontId="2"/>
  </si>
  <si>
    <t>常に新たな付加価値の創出に挑戦する仕組が、組織に浸透しています。</t>
    <rPh sb="0" eb="1">
      <t>ツネ</t>
    </rPh>
    <rPh sb="2" eb="3">
      <t>アラ</t>
    </rPh>
    <rPh sb="5" eb="9">
      <t>フカカチ</t>
    </rPh>
    <rPh sb="10" eb="12">
      <t>ソウシュツ</t>
    </rPh>
    <rPh sb="13" eb="15">
      <t>チョウセン</t>
    </rPh>
    <rPh sb="17" eb="19">
      <t>シクミ</t>
    </rPh>
    <rPh sb="21" eb="23">
      <t>ソシキ</t>
    </rPh>
    <rPh sb="24" eb="26">
      <t>シントウ</t>
    </rPh>
    <phoneticPr fontId="2"/>
  </si>
  <si>
    <t>やさしい持続的イノベーションから戦略を実行に移して下さい。</t>
    <rPh sb="4" eb="7">
      <t>ジゾクテキ</t>
    </rPh>
    <rPh sb="16" eb="18">
      <t>センリャク</t>
    </rPh>
    <rPh sb="19" eb="21">
      <t>ジッコウ</t>
    </rPh>
    <rPh sb="22" eb="23">
      <t>ウツ</t>
    </rPh>
    <rPh sb="25" eb="26">
      <t>クダ</t>
    </rPh>
    <phoneticPr fontId="2"/>
  </si>
  <si>
    <t>シュンペーターの５つのイノベーションは、経営戦略の真理です。</t>
    <rPh sb="20" eb="22">
      <t>ケイエイ</t>
    </rPh>
    <rPh sb="22" eb="24">
      <t>センリャク</t>
    </rPh>
    <rPh sb="25" eb="27">
      <t>シンリ</t>
    </rPh>
    <phoneticPr fontId="2"/>
  </si>
  <si>
    <t>営業利益率１０％を確保できたら、破壊的イノベーション戦略に挑戦して下さい。</t>
    <rPh sb="0" eb="5">
      <t>エイギョウリエキリツ</t>
    </rPh>
    <rPh sb="9" eb="11">
      <t>カクホ</t>
    </rPh>
    <rPh sb="16" eb="19">
      <t>ハカイテキ</t>
    </rPh>
    <rPh sb="26" eb="28">
      <t>センリャク</t>
    </rPh>
    <rPh sb="29" eb="31">
      <t>チョウセン</t>
    </rPh>
    <rPh sb="33" eb="34">
      <t>クダ</t>
    </rPh>
    <phoneticPr fontId="2"/>
  </si>
  <si>
    <t>潤沢な営業キャッシュフローがあって、初めて失敗の許せる破壊的イノベーションに挑戦できます。</t>
    <rPh sb="0" eb="2">
      <t>ジュンタク</t>
    </rPh>
    <rPh sb="3" eb="5">
      <t>エイギョウ</t>
    </rPh>
    <rPh sb="18" eb="19">
      <t>ハジ</t>
    </rPh>
    <rPh sb="21" eb="23">
      <t>シッパイ</t>
    </rPh>
    <rPh sb="24" eb="25">
      <t>ユル</t>
    </rPh>
    <rPh sb="27" eb="30">
      <t>ハカイテキ</t>
    </rPh>
    <rPh sb="38" eb="40">
      <t>チョウセン</t>
    </rPh>
    <phoneticPr fontId="2"/>
  </si>
  <si>
    <t>事業別、機能部門別に、欲張らず、一つずつアイデアを具現化して下さい</t>
    <rPh sb="0" eb="3">
      <t>ジギョウベツ</t>
    </rPh>
    <rPh sb="4" eb="9">
      <t>キノウブモンベツ</t>
    </rPh>
    <rPh sb="11" eb="13">
      <t>ヨクバ</t>
    </rPh>
    <rPh sb="16" eb="17">
      <t>ヒト</t>
    </rPh>
    <rPh sb="25" eb="28">
      <t>グゲンカ</t>
    </rPh>
    <rPh sb="30" eb="31">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</si>
</sst>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42" x14ac:knownFonts="1">
    <font>
      <sz val="11"/>
      <color theme="1"/>
      <name val="ＭＳ Ｐゴシック"/>
      <family val="2"/>
      <charset val="128"/>
    </font>
    <font>
      <sz val="10"/>
      <color theme="1"/>
      <name val="ＭＳ Ｐゴシック"/>
      <family val="2"/>
      <charset val="128"/>
    </font>
    <font>
      <sz val="6"/>
      <name val="ＭＳ Ｐゴシック"/>
      <family val="2"/>
      <charset val="128"/>
    </font>
    <font>
      <sz val="10"/>
      <color theme="0"/>
      <name val="ＭＳ Ｐゴシック"/>
      <family val="3"/>
      <charset val="128"/>
    </font>
    <font>
      <sz val="8"/>
      <color theme="0"/>
      <name val="ＭＳ Ｐゴシック"/>
      <family val="3"/>
      <charset val="128"/>
    </font>
    <font>
      <u/>
      <sz val="11"/>
      <color theme="10"/>
      <name val="ＭＳ Ｐゴシック"/>
      <family val="2"/>
      <charset val="128"/>
    </font>
    <font>
      <b/>
      <sz val="12"/>
      <color theme="0"/>
      <name val="ＭＳ Ｐゴシック"/>
      <family val="3"/>
      <charset val="128"/>
    </font>
    <font>
      <sz val="10"/>
      <color theme="1"/>
      <name val="ＭＳ ゴシック"/>
      <family val="3"/>
      <charset val="128"/>
    </font>
    <font>
      <b/>
      <sz val="12"/>
      <color rgb="FF0070C0"/>
      <name val="ＭＳ ゴシック"/>
      <family val="3"/>
      <charset val="128"/>
    </font>
    <font>
      <sz val="9"/>
      <color rgb="FFFF0000"/>
      <name val="ＭＳ ゴシック"/>
      <family val="3"/>
      <charset val="128"/>
    </font>
    <font>
      <b/>
      <sz val="11"/>
      <color rgb="FF0070C0"/>
      <name val="ＭＳ ゴシック"/>
      <family val="3"/>
      <charset val="128"/>
    </font>
    <font>
      <sz val="10"/>
      <name val="ＭＳ Ｐゴシック"/>
      <family val="3"/>
      <charset val="128"/>
    </font>
    <font>
      <b/>
      <sz val="18"/>
      <color theme="0"/>
      <name val="ＭＳ Ｐゴシック"/>
      <family val="3"/>
      <charset val="128"/>
    </font>
    <font>
      <b/>
      <sz val="12"/>
      <name val="ＭＳ Ｐゴシック"/>
      <family val="3"/>
      <charset val="128"/>
    </font>
    <font>
      <sz val="10"/>
      <name val="ＭＳ Ｐゴシック"/>
      <family val="2"/>
      <charset val="128"/>
    </font>
    <font>
      <sz val="9"/>
      <name val="ＭＳ Ｐゴシック"/>
      <family val="3"/>
      <charset val="128"/>
    </font>
    <font>
      <sz val="9"/>
      <color theme="1"/>
      <name val="ＭＳ Ｐゴシック"/>
      <family val="3"/>
      <charset val="128"/>
    </font>
    <font>
      <b/>
      <sz val="10"/>
      <name val="ＭＳ Ｐゴシック"/>
      <family val="3"/>
      <charset val="128"/>
    </font>
    <font>
      <sz val="10"/>
      <color theme="1"/>
      <name val="ＭＳ Ｐゴシック"/>
      <family val="3"/>
      <charset val="128"/>
    </font>
    <font>
      <sz val="6"/>
      <name val="游ゴシック"/>
      <family val="2"/>
      <charset val="128"/>
      <scheme val="minor"/>
    </font>
    <font>
      <b/>
      <sz val="10"/>
      <color theme="1"/>
      <name val="ＭＳ Ｐゴシック"/>
      <family val="3"/>
      <charset val="128"/>
    </font>
    <font>
      <sz val="11"/>
      <color theme="1"/>
      <name val="ＭＳ Ｐゴシック"/>
      <family val="2"/>
      <charset val="128"/>
    </font>
    <font>
      <sz val="10"/>
      <color rgb="FFFF0000"/>
      <name val="ＭＳ Ｐゴシック"/>
      <family val="3"/>
      <charset val="128"/>
    </font>
    <font>
      <b/>
      <sz val="10"/>
      <color rgb="FFFF0000"/>
      <name val="ＭＳ Ｐゴシック"/>
      <family val="3"/>
      <charset val="128"/>
    </font>
    <font>
      <sz val="8"/>
      <name val="ＭＳ Ｐゴシック"/>
      <family val="3"/>
      <charset val="128"/>
    </font>
    <font>
      <sz val="8"/>
      <color theme="1"/>
      <name val="ＭＳ Ｐゴシック"/>
      <family val="3"/>
      <charset val="128"/>
    </font>
    <font>
      <sz val="9"/>
      <color rgb="FFFF0000"/>
      <name val="ＭＳ Ｐゴシック"/>
      <family val="2"/>
      <charset val="128"/>
    </font>
    <font>
      <sz val="9"/>
      <color theme="1"/>
      <name val="ＭＳ Ｐゴシック"/>
      <family val="2"/>
      <charset val="128"/>
    </font>
    <font>
      <sz val="10"/>
      <color rgb="FFFF0000"/>
      <name val="ＭＳ Ｐゴシック"/>
      <family val="2"/>
      <charset val="128"/>
    </font>
    <font>
      <b/>
      <sz val="12"/>
      <color theme="1"/>
      <name val="ＭＳ Ｐゴシック"/>
      <family val="3"/>
      <charset val="128"/>
    </font>
    <font>
      <sz val="9"/>
      <name val="ＭＳ Ｐゴシック"/>
      <family val="2"/>
      <charset val="128"/>
    </font>
    <font>
      <sz val="8"/>
      <color theme="1"/>
      <name val="ＭＳ Ｐゴシック"/>
      <family val="2"/>
      <charset val="128"/>
    </font>
    <font>
      <b/>
      <u/>
      <sz val="11"/>
      <color theme="10"/>
      <name val="ＭＳ ゴシック"/>
      <family val="3"/>
      <charset val="128"/>
    </font>
    <font>
      <b/>
      <sz val="11"/>
      <name val="ＭＳ ゴシック"/>
      <family val="3"/>
      <charset val="128"/>
    </font>
    <font>
      <sz val="8"/>
      <color rgb="FFFF0000"/>
      <name val="ＭＳ Ｐゴシック"/>
      <family val="3"/>
      <charset val="128"/>
    </font>
    <font>
      <b/>
      <sz val="12"/>
      <color theme="1"/>
      <name val="ＭＳ ゴシック"/>
      <family val="3"/>
      <charset val="128"/>
    </font>
    <font>
      <u/>
      <sz val="12"/>
      <color theme="10"/>
      <name val="ＭＳ Ｐゴシック"/>
      <family val="2"/>
      <charset val="128"/>
    </font>
    <font>
      <u/>
      <sz val="12"/>
      <color theme="10"/>
      <name val="ＭＳ Ｐゴシック"/>
      <family val="3"/>
      <charset val="128"/>
    </font>
    <font>
      <sz val="8"/>
      <name val="ＭＳ Ｐゴシック"/>
      <family val="2"/>
      <charset val="128"/>
    </font>
    <font>
      <sz val="8"/>
      <color rgb="FFFF0000"/>
      <name val="ＭＳ Ｐゴシック"/>
      <family val="2"/>
      <charset val="128"/>
    </font>
    <font>
      <sz val="10"/>
      <color theme="0"/>
      <name val="ＭＳ Ｐゴシック"/>
      <family val="2"/>
      <charset val="128"/>
    </font>
    <font>
      <sz val="12"/>
      <name val="ＭＳ Ｐゴシック"/>
      <family val="3"/>
      <charset val="128"/>
    </font>
  </fonts>
  <fills count="12">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9"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alignment vertical="center"/>
    </xf>
    <xf numFmtId="0" fontId="5" fillId="0" borderId="0" applyNumberFormat="0" applyFill="0" applyBorder="0" applyAlignment="0" applyProtection="0">
      <alignment vertical="center"/>
    </xf>
    <xf numFmtId="38" fontId="21" fillId="0" borderId="0" applyFont="0" applyFill="0" applyBorder="0" applyAlignment="0" applyProtection="0">
      <alignment vertical="center"/>
    </xf>
    <xf numFmtId="9" fontId="21" fillId="0" borderId="0" applyFont="0" applyFill="0" applyBorder="0" applyAlignment="0" applyProtection="0">
      <alignment vertical="center"/>
    </xf>
  </cellStyleXfs>
  <cellXfs count="305">
    <xf numFmtId="0" fontId="0" fillId="0" borderId="0" xfId="0">
      <alignment vertical="center"/>
    </xf>
    <xf numFmtId="38" fontId="1" fillId="2" borderId="16" xfId="2" applyFont="1" applyFill="1" applyBorder="1" applyProtection="1">
      <alignment vertical="center"/>
      <protection locked="0"/>
    </xf>
    <xf numFmtId="177" fontId="1" fillId="10" borderId="6" xfId="3" applyNumberFormat="1" applyFont="1" applyFill="1" applyBorder="1" applyProtection="1">
      <alignment vertical="center"/>
    </xf>
    <xf numFmtId="38" fontId="1" fillId="10" borderId="4" xfId="2" applyFont="1" applyFill="1" applyBorder="1" applyProtection="1">
      <alignment vertical="center"/>
    </xf>
    <xf numFmtId="38" fontId="1" fillId="10" borderId="3" xfId="2" applyFont="1" applyFill="1" applyBorder="1" applyProtection="1">
      <alignment vertical="center"/>
    </xf>
    <xf numFmtId="38" fontId="1" fillId="6" borderId="1" xfId="2" applyFont="1" applyFill="1" applyBorder="1" applyProtection="1">
      <alignment vertical="center"/>
    </xf>
    <xf numFmtId="38" fontId="1" fillId="10" borderId="16" xfId="2" applyFont="1" applyFill="1" applyBorder="1" applyProtection="1">
      <alignment vertical="center"/>
      <protection locked="0"/>
    </xf>
    <xf numFmtId="0" fontId="12" fillId="3" borderId="0" xfId="0" applyFont="1" applyFill="1" applyProtection="1">
      <alignment vertical="center"/>
      <protection locked="0"/>
    </xf>
    <xf numFmtId="0" fontId="3" fillId="2" borderId="0" xfId="0" applyFont="1" applyFill="1" applyProtection="1">
      <alignment vertical="center"/>
      <protection locked="0"/>
    </xf>
    <xf numFmtId="0" fontId="1" fillId="0" borderId="0" xfId="0" applyFont="1" applyProtection="1">
      <alignment vertical="center"/>
      <protection locked="0"/>
    </xf>
    <xf numFmtId="0" fontId="4" fillId="3" borderId="0" xfId="0" applyFont="1" applyFill="1" applyAlignment="1" applyProtection="1">
      <alignment horizontal="right" vertical="center"/>
      <protection locked="0"/>
    </xf>
    <xf numFmtId="0" fontId="6" fillId="2" borderId="0" xfId="0" applyFont="1" applyFill="1" applyProtection="1">
      <alignment vertical="center"/>
      <protection locked="0"/>
    </xf>
    <xf numFmtId="0" fontId="11" fillId="2" borderId="0" xfId="0" applyFont="1" applyFill="1" applyProtection="1">
      <alignment vertical="center"/>
      <protection locked="0"/>
    </xf>
    <xf numFmtId="0" fontId="1" fillId="2" borderId="0" xfId="0" applyFont="1" applyFill="1" applyProtection="1">
      <alignment vertical="center"/>
      <protection locked="0"/>
    </xf>
    <xf numFmtId="0" fontId="13" fillId="2" borderId="0" xfId="0" applyFont="1" applyFill="1" applyProtection="1">
      <alignment vertical="center"/>
      <protection locked="0"/>
    </xf>
    <xf numFmtId="0" fontId="18" fillId="2" borderId="0" xfId="0" applyFont="1" applyFill="1" applyProtection="1">
      <alignment vertical="center"/>
      <protection locked="0"/>
    </xf>
    <xf numFmtId="0" fontId="11" fillId="0" borderId="0" xfId="0" applyFont="1" applyProtection="1">
      <alignment vertical="center"/>
      <protection locked="0"/>
    </xf>
    <xf numFmtId="0" fontId="17" fillId="2" borderId="0" xfId="0" applyFont="1" applyFill="1" applyProtection="1">
      <alignment vertical="center"/>
      <protection locked="0"/>
    </xf>
    <xf numFmtId="0" fontId="11" fillId="5" borderId="2" xfId="0" applyFont="1" applyFill="1" applyBorder="1" applyProtection="1">
      <alignment vertical="center"/>
      <protection locked="0"/>
    </xf>
    <xf numFmtId="0" fontId="11" fillId="5" borderId="6" xfId="0" applyFont="1" applyFill="1" applyBorder="1" applyProtection="1">
      <alignment vertical="center"/>
      <protection locked="0"/>
    </xf>
    <xf numFmtId="0" fontId="11" fillId="2" borderId="2" xfId="0" applyFont="1" applyFill="1" applyBorder="1" applyProtection="1">
      <alignment vertical="center"/>
      <protection locked="0"/>
    </xf>
    <xf numFmtId="0" fontId="11" fillId="2" borderId="5" xfId="0" applyFont="1" applyFill="1" applyBorder="1" applyProtection="1">
      <alignment vertical="center"/>
      <protection locked="0"/>
    </xf>
    <xf numFmtId="0" fontId="1" fillId="2" borderId="5" xfId="0" applyFont="1" applyFill="1" applyBorder="1" applyProtection="1">
      <alignment vertical="center"/>
      <protection locked="0"/>
    </xf>
    <xf numFmtId="0" fontId="11" fillId="2" borderId="6" xfId="0" applyFont="1" applyFill="1" applyBorder="1" applyProtection="1">
      <alignment vertical="center"/>
      <protection locked="0"/>
    </xf>
    <xf numFmtId="0" fontId="33" fillId="2" borderId="0" xfId="0" applyFont="1" applyFill="1" applyAlignment="1" applyProtection="1">
      <alignment horizontal="left" vertical="center"/>
      <protection locked="0"/>
    </xf>
    <xf numFmtId="0" fontId="7" fillId="2" borderId="0" xfId="0" applyFont="1" applyFill="1" applyProtection="1">
      <alignment vertical="center"/>
      <protection locked="0"/>
    </xf>
    <xf numFmtId="0" fontId="7" fillId="2" borderId="0" xfId="0" applyFont="1" applyFill="1" applyAlignment="1" applyProtection="1">
      <alignment horizontal="right" vertical="center"/>
      <protection locked="0"/>
    </xf>
    <xf numFmtId="0" fontId="9" fillId="2" borderId="0" xfId="0" applyFont="1" applyFill="1" applyAlignment="1" applyProtection="1">
      <alignment horizontal="right" vertical="center"/>
      <protection locked="0"/>
    </xf>
    <xf numFmtId="0" fontId="10" fillId="2" borderId="0" xfId="0" applyFont="1" applyFill="1" applyProtection="1">
      <alignment vertical="center"/>
      <protection locked="0"/>
    </xf>
    <xf numFmtId="0" fontId="1" fillId="2" borderId="0" xfId="0" applyFont="1" applyFill="1" applyAlignment="1" applyProtection="1">
      <alignment horizontal="right" vertical="center"/>
      <protection locked="0"/>
    </xf>
    <xf numFmtId="0" fontId="8" fillId="2" borderId="0" xfId="0" applyFont="1" applyFill="1" applyProtection="1">
      <alignment vertical="center"/>
      <protection locked="0"/>
    </xf>
    <xf numFmtId="0" fontId="1" fillId="4" borderId="0" xfId="0" applyFont="1" applyFill="1" applyProtection="1">
      <alignment vertical="center"/>
      <protection locked="0"/>
    </xf>
    <xf numFmtId="0" fontId="7" fillId="4" borderId="0" xfId="0" applyFont="1" applyFill="1" applyProtection="1">
      <alignment vertical="center"/>
      <protection locked="0"/>
    </xf>
    <xf numFmtId="0" fontId="1" fillId="2" borderId="2" xfId="0" applyFont="1" applyFill="1" applyBorder="1" applyProtection="1">
      <alignment vertical="center"/>
      <protection locked="0"/>
    </xf>
    <xf numFmtId="0" fontId="1" fillId="2" borderId="8" xfId="0" applyFont="1" applyFill="1" applyBorder="1" applyProtection="1">
      <alignment vertical="center"/>
      <protection locked="0"/>
    </xf>
    <xf numFmtId="0" fontId="1" fillId="2" borderId="11" xfId="0" applyFont="1" applyFill="1" applyBorder="1" applyProtection="1">
      <alignment vertical="center"/>
      <protection locked="0"/>
    </xf>
    <xf numFmtId="0" fontId="1" fillId="2" borderId="12" xfId="0" applyFont="1" applyFill="1" applyBorder="1" applyProtection="1">
      <alignment vertical="center"/>
      <protection locked="0"/>
    </xf>
    <xf numFmtId="0" fontId="12" fillId="3" borderId="0" xfId="0" applyFont="1" applyFill="1">
      <alignment vertical="center"/>
    </xf>
    <xf numFmtId="0" fontId="3" fillId="2" borderId="0" xfId="0" applyFont="1" applyFill="1">
      <alignment vertical="center"/>
    </xf>
    <xf numFmtId="0" fontId="1" fillId="0" borderId="0" xfId="0" applyFont="1">
      <alignment vertical="center"/>
    </xf>
    <xf numFmtId="0" fontId="4" fillId="3" borderId="0" xfId="0" applyFont="1" applyFill="1" applyAlignment="1">
      <alignment horizontal="right" vertical="center"/>
    </xf>
    <xf numFmtId="0" fontId="6" fillId="2" borderId="0" xfId="0" applyFont="1" applyFill="1">
      <alignment vertical="center"/>
    </xf>
    <xf numFmtId="0" fontId="11" fillId="2" borderId="0" xfId="0" applyFont="1" applyFill="1">
      <alignment vertical="center"/>
    </xf>
    <xf numFmtId="0" fontId="1" fillId="2" borderId="0" xfId="0" applyFont="1" applyFill="1">
      <alignment vertical="center"/>
    </xf>
    <xf numFmtId="0" fontId="13" fillId="2" borderId="0" xfId="0" applyFont="1" applyFill="1">
      <alignment vertical="center"/>
    </xf>
    <xf numFmtId="0" fontId="17" fillId="2" borderId="0" xfId="0" applyFont="1" applyFill="1">
      <alignment vertical="center"/>
    </xf>
    <xf numFmtId="0" fontId="15" fillId="2" borderId="0" xfId="0" applyFont="1" applyFill="1">
      <alignment vertical="center"/>
    </xf>
    <xf numFmtId="0" fontId="11" fillId="5" borderId="1" xfId="0" applyFont="1" applyFill="1" applyBorder="1">
      <alignment vertical="center"/>
    </xf>
    <xf numFmtId="0" fontId="11" fillId="5" borderId="2" xfId="0" applyFont="1" applyFill="1" applyBorder="1">
      <alignment vertical="center"/>
    </xf>
    <xf numFmtId="0" fontId="11" fillId="5" borderId="5" xfId="0" applyFont="1" applyFill="1" applyBorder="1">
      <alignment vertical="center"/>
    </xf>
    <xf numFmtId="0" fontId="1" fillId="5" borderId="2" xfId="0" applyFont="1" applyFill="1" applyBorder="1">
      <alignment vertical="center"/>
    </xf>
    <xf numFmtId="0" fontId="1" fillId="5" borderId="5" xfId="0" applyFont="1" applyFill="1" applyBorder="1">
      <alignment vertical="center"/>
    </xf>
    <xf numFmtId="0" fontId="11" fillId="5" borderId="6" xfId="0" applyFont="1" applyFill="1" applyBorder="1">
      <alignment vertical="center"/>
    </xf>
    <xf numFmtId="0" fontId="16" fillId="2" borderId="11" xfId="0" applyFont="1" applyFill="1" applyBorder="1" applyAlignment="1">
      <alignment horizontal="left" vertical="center"/>
    </xf>
    <xf numFmtId="0" fontId="16" fillId="2" borderId="0" xfId="0" applyFont="1" applyFill="1" applyAlignment="1">
      <alignment horizontal="left" vertical="center"/>
    </xf>
    <xf numFmtId="0" fontId="16" fillId="2" borderId="14" xfId="0" applyFont="1" applyFill="1" applyBorder="1" applyAlignment="1">
      <alignment horizontal="left" vertical="center"/>
    </xf>
    <xf numFmtId="0" fontId="16" fillId="2" borderId="0" xfId="0" applyFont="1" applyFill="1">
      <alignment vertical="center"/>
    </xf>
    <xf numFmtId="0" fontId="18" fillId="5" borderId="2" xfId="0" applyFont="1" applyFill="1" applyBorder="1">
      <alignment vertical="center"/>
    </xf>
    <xf numFmtId="0" fontId="11" fillId="2" borderId="2" xfId="0" applyFont="1" applyFill="1" applyBorder="1">
      <alignment vertical="center"/>
    </xf>
    <xf numFmtId="0" fontId="11" fillId="2" borderId="6" xfId="0" applyFont="1" applyFill="1" applyBorder="1">
      <alignment vertical="center"/>
    </xf>
    <xf numFmtId="0" fontId="1" fillId="2" borderId="5" xfId="0" applyFont="1" applyFill="1" applyBorder="1">
      <alignment vertical="center"/>
    </xf>
    <xf numFmtId="0" fontId="13" fillId="2" borderId="0" xfId="0" applyFont="1" applyFill="1" applyAlignment="1">
      <alignment vertical="top"/>
    </xf>
    <xf numFmtId="0" fontId="14" fillId="2" borderId="0" xfId="0" applyFont="1" applyFill="1">
      <alignment vertical="center"/>
    </xf>
    <xf numFmtId="0" fontId="14" fillId="5" borderId="1" xfId="0" applyFont="1" applyFill="1" applyBorder="1">
      <alignment vertical="center"/>
    </xf>
    <xf numFmtId="0" fontId="1" fillId="5" borderId="1" xfId="0" applyFont="1" applyFill="1" applyBorder="1">
      <alignment vertical="center"/>
    </xf>
    <xf numFmtId="0" fontId="1" fillId="5" borderId="6" xfId="0" applyFont="1" applyFill="1" applyBorder="1">
      <alignment vertical="center"/>
    </xf>
    <xf numFmtId="0" fontId="1" fillId="2" borderId="6" xfId="0" applyFont="1" applyFill="1" applyBorder="1">
      <alignment vertical="center"/>
    </xf>
    <xf numFmtId="0" fontId="1" fillId="5" borderId="7" xfId="0" applyFont="1" applyFill="1" applyBorder="1" applyAlignment="1">
      <alignment horizontal="center" vertical="center"/>
    </xf>
    <xf numFmtId="0" fontId="1" fillId="2" borderId="9" xfId="0" applyFont="1" applyFill="1" applyBorder="1">
      <alignment vertical="center"/>
    </xf>
    <xf numFmtId="0" fontId="1" fillId="2" borderId="10" xfId="0" applyFont="1" applyFill="1" applyBorder="1">
      <alignment vertical="center"/>
    </xf>
    <xf numFmtId="0" fontId="1" fillId="2" borderId="14" xfId="0" applyFont="1" applyFill="1" applyBorder="1">
      <alignment vertical="center"/>
    </xf>
    <xf numFmtId="0" fontId="1" fillId="5" borderId="3" xfId="0" applyFont="1" applyFill="1" applyBorder="1" applyAlignment="1">
      <alignment horizontal="center" vertical="center"/>
    </xf>
    <xf numFmtId="0" fontId="1" fillId="2" borderId="15" xfId="0" applyFont="1" applyFill="1" applyBorder="1">
      <alignment vertical="center"/>
    </xf>
    <xf numFmtId="0" fontId="1" fillId="2" borderId="13" xfId="0" applyFont="1" applyFill="1" applyBorder="1">
      <alignment vertical="center"/>
    </xf>
    <xf numFmtId="0" fontId="33" fillId="2" borderId="0" xfId="0" applyFont="1" applyFill="1" applyAlignment="1">
      <alignment horizontal="left" vertical="center"/>
    </xf>
    <xf numFmtId="0" fontId="7" fillId="2" borderId="0" xfId="0" applyFont="1" applyFill="1">
      <alignment vertical="center"/>
    </xf>
    <xf numFmtId="0" fontId="7" fillId="2" borderId="0" xfId="0" applyFont="1" applyFill="1" applyAlignment="1">
      <alignment horizontal="right" vertical="center"/>
    </xf>
    <xf numFmtId="0" fontId="9" fillId="2" borderId="0" xfId="0" applyFont="1" applyFill="1" applyAlignment="1">
      <alignment horizontal="right" vertical="center"/>
    </xf>
    <xf numFmtId="0" fontId="10" fillId="2" borderId="0" xfId="0" applyFont="1" applyFill="1">
      <alignment vertical="center"/>
    </xf>
    <xf numFmtId="0" fontId="1" fillId="2" borderId="0" xfId="0" applyFont="1" applyFill="1" applyAlignment="1">
      <alignment horizontal="right" vertical="center"/>
    </xf>
    <xf numFmtId="0" fontId="8" fillId="2" borderId="0" xfId="0" applyFont="1" applyFill="1">
      <alignment vertical="center"/>
    </xf>
    <xf numFmtId="0" fontId="1" fillId="4" borderId="0" xfId="0" applyFont="1" applyFill="1">
      <alignment vertical="center"/>
    </xf>
    <xf numFmtId="0" fontId="7" fillId="4" borderId="0" xfId="0" applyFont="1" applyFill="1">
      <alignment vertical="center"/>
    </xf>
    <xf numFmtId="0" fontId="11" fillId="2" borderId="0" xfId="0" applyFont="1" applyFill="1" applyAlignment="1">
      <alignment horizontal="right" vertical="center"/>
    </xf>
    <xf numFmtId="0" fontId="14" fillId="2" borderId="0" xfId="0" applyFont="1" applyFill="1" applyAlignment="1">
      <alignment horizontal="right" vertical="center"/>
    </xf>
    <xf numFmtId="0" fontId="24" fillId="5" borderId="8" xfId="0" applyFont="1" applyFill="1" applyBorder="1" applyAlignment="1">
      <alignment horizontal="center" vertical="center"/>
    </xf>
    <xf numFmtId="0" fontId="24" fillId="5" borderId="10" xfId="0" applyFont="1" applyFill="1" applyBorder="1" applyAlignment="1">
      <alignment horizontal="center" vertical="center"/>
    </xf>
    <xf numFmtId="0" fontId="16" fillId="5" borderId="11" xfId="0" applyFont="1" applyFill="1" applyBorder="1" applyAlignment="1">
      <alignment horizontal="center" vertical="center"/>
    </xf>
    <xf numFmtId="0" fontId="16" fillId="5" borderId="7" xfId="0" applyFont="1" applyFill="1" applyBorder="1" applyAlignment="1">
      <alignment horizontal="center" vertical="center"/>
    </xf>
    <xf numFmtId="0" fontId="16" fillId="5" borderId="14" xfId="0" applyFont="1" applyFill="1" applyBorder="1" applyAlignment="1">
      <alignment horizontal="center" vertical="center"/>
    </xf>
    <xf numFmtId="176" fontId="11" fillId="10" borderId="1" xfId="0" applyNumberFormat="1" applyFont="1" applyFill="1" applyBorder="1" applyAlignment="1">
      <alignment horizontal="right" vertical="center" wrapText="1"/>
    </xf>
    <xf numFmtId="0" fontId="1" fillId="0" borderId="0" xfId="0" applyFont="1" applyAlignment="1">
      <alignment horizontal="right" vertical="center"/>
    </xf>
    <xf numFmtId="177" fontId="1" fillId="10" borderId="3" xfId="0" applyNumberFormat="1" applyFont="1" applyFill="1" applyBorder="1">
      <alignment vertical="center"/>
    </xf>
    <xf numFmtId="0" fontId="15" fillId="2" borderId="0" xfId="0" applyFont="1" applyFill="1" applyAlignment="1">
      <alignment horizontal="right" vertical="center"/>
    </xf>
    <xf numFmtId="177" fontId="1" fillId="2" borderId="0" xfId="3" applyNumberFormat="1" applyFont="1" applyFill="1" applyBorder="1" applyProtection="1">
      <alignment vertical="center"/>
    </xf>
    <xf numFmtId="177" fontId="11" fillId="10" borderId="7" xfId="3" applyNumberFormat="1" applyFont="1" applyFill="1" applyBorder="1" applyProtection="1">
      <alignment vertical="center"/>
    </xf>
    <xf numFmtId="177" fontId="1" fillId="10" borderId="1" xfId="3" applyNumberFormat="1" applyFont="1" applyFill="1" applyBorder="1" applyProtection="1">
      <alignment vertical="center"/>
    </xf>
    <xf numFmtId="177" fontId="11" fillId="10" borderId="1" xfId="3" applyNumberFormat="1" applyFont="1" applyFill="1" applyBorder="1" applyProtection="1">
      <alignment vertical="center"/>
    </xf>
    <xf numFmtId="0" fontId="29" fillId="2" borderId="0" xfId="0" applyFont="1" applyFill="1">
      <alignment vertical="center"/>
    </xf>
    <xf numFmtId="0" fontId="28" fillId="2" borderId="0" xfId="0" applyFont="1" applyFill="1">
      <alignment vertical="center"/>
    </xf>
    <xf numFmtId="0" fontId="1" fillId="11" borderId="1" xfId="0" applyFont="1" applyFill="1" applyBorder="1">
      <alignment vertical="center"/>
    </xf>
    <xf numFmtId="0" fontId="1" fillId="11" borderId="7" xfId="0" applyFont="1" applyFill="1" applyBorder="1">
      <alignment vertical="center"/>
    </xf>
    <xf numFmtId="0" fontId="1" fillId="5" borderId="7" xfId="0" applyFont="1" applyFill="1" applyBorder="1">
      <alignment vertical="center"/>
    </xf>
    <xf numFmtId="0" fontId="1" fillId="5" borderId="7" xfId="0" applyFont="1" applyFill="1" applyBorder="1" applyAlignment="1">
      <alignment horizontal="left" vertical="center"/>
    </xf>
    <xf numFmtId="0" fontId="26" fillId="2" borderId="0" xfId="0" applyFont="1" applyFill="1">
      <alignment vertical="center"/>
    </xf>
    <xf numFmtId="0" fontId="1" fillId="5" borderId="3" xfId="0" applyFont="1" applyFill="1" applyBorder="1" applyAlignment="1">
      <alignment horizontal="left" vertical="center"/>
    </xf>
    <xf numFmtId="0" fontId="1" fillId="5" borderId="1" xfId="0" applyFont="1" applyFill="1" applyBorder="1" applyAlignment="1">
      <alignment horizontal="left" vertical="center"/>
    </xf>
    <xf numFmtId="0" fontId="22" fillId="2" borderId="0" xfId="0" applyFont="1" applyFill="1">
      <alignment vertical="center"/>
    </xf>
    <xf numFmtId="0" fontId="20" fillId="6" borderId="1" xfId="0" applyFont="1" applyFill="1" applyBorder="1" applyAlignment="1">
      <alignment horizontal="left" vertical="center"/>
    </xf>
    <xf numFmtId="0" fontId="18" fillId="2" borderId="0" xfId="0" applyFont="1" applyFill="1">
      <alignment vertical="center"/>
    </xf>
    <xf numFmtId="0" fontId="27" fillId="2" borderId="0" xfId="0" applyFont="1" applyFill="1">
      <alignment vertical="center"/>
    </xf>
    <xf numFmtId="0" fontId="31" fillId="2" borderId="0" xfId="0" applyFont="1" applyFill="1" applyAlignment="1">
      <alignment horizontal="right" vertical="center"/>
    </xf>
    <xf numFmtId="0" fontId="23" fillId="2" borderId="0" xfId="0" applyFont="1" applyFill="1">
      <alignment vertical="center"/>
    </xf>
    <xf numFmtId="0" fontId="1" fillId="5" borderId="6" xfId="0" applyFont="1" applyFill="1" applyBorder="1" applyAlignment="1">
      <alignment horizontal="right" vertical="center"/>
    </xf>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xf numFmtId="38" fontId="1" fillId="10" borderId="1" xfId="0" applyNumberFormat="1" applyFont="1" applyFill="1" applyBorder="1">
      <alignment vertical="center"/>
    </xf>
    <xf numFmtId="38" fontId="1" fillId="10" borderId="2" xfId="2" applyFont="1" applyFill="1" applyBorder="1" applyProtection="1">
      <alignment vertical="center"/>
    </xf>
    <xf numFmtId="9" fontId="1" fillId="10" borderId="1" xfId="3" applyFont="1" applyFill="1" applyBorder="1" applyProtection="1">
      <alignment vertical="center"/>
    </xf>
    <xf numFmtId="177" fontId="1" fillId="10" borderId="3" xfId="3" applyNumberFormat="1" applyFont="1" applyFill="1" applyBorder="1" applyProtection="1">
      <alignment vertical="center"/>
    </xf>
    <xf numFmtId="0" fontId="11" fillId="5" borderId="0" xfId="0" applyFont="1" applyFill="1">
      <alignment vertical="center"/>
    </xf>
    <xf numFmtId="0" fontId="31" fillId="2" borderId="0" xfId="0" applyFont="1" applyFill="1">
      <alignment vertical="center"/>
    </xf>
    <xf numFmtId="0" fontId="1" fillId="6" borderId="1" xfId="0" applyFont="1" applyFill="1" applyBorder="1">
      <alignment vertical="center"/>
    </xf>
    <xf numFmtId="0" fontId="11" fillId="6" borderId="0" xfId="0" applyFont="1" applyFill="1">
      <alignment vertical="center"/>
    </xf>
    <xf numFmtId="0" fontId="1" fillId="6" borderId="6" xfId="0" applyFont="1" applyFill="1" applyBorder="1" applyAlignment="1">
      <alignment horizontal="right" vertical="center"/>
    </xf>
    <xf numFmtId="38" fontId="1" fillId="6" borderId="1" xfId="0" applyNumberFormat="1" applyFont="1" applyFill="1" applyBorder="1">
      <alignment vertical="center"/>
    </xf>
    <xf numFmtId="38" fontId="1" fillId="6" borderId="2" xfId="2" applyFont="1" applyFill="1" applyBorder="1" applyProtection="1">
      <alignment vertical="center"/>
    </xf>
    <xf numFmtId="9" fontId="1" fillId="6" borderId="1" xfId="3" applyFont="1" applyFill="1" applyBorder="1" applyProtection="1">
      <alignment vertical="center"/>
    </xf>
    <xf numFmtId="177" fontId="1" fillId="6" borderId="1" xfId="3" applyNumberFormat="1" applyFont="1" applyFill="1" applyBorder="1" applyProtection="1">
      <alignment vertical="center"/>
    </xf>
    <xf numFmtId="0" fontId="25" fillId="2" borderId="0" xfId="0" applyFont="1" applyFill="1">
      <alignment vertical="center"/>
    </xf>
    <xf numFmtId="38" fontId="1" fillId="10" borderId="2" xfId="0" applyNumberFormat="1" applyFont="1" applyFill="1" applyBorder="1">
      <alignment vertical="center"/>
    </xf>
    <xf numFmtId="0" fontId="18" fillId="6" borderId="2" xfId="0" applyFont="1" applyFill="1" applyBorder="1">
      <alignment vertical="center"/>
    </xf>
    <xf numFmtId="177" fontId="1" fillId="2" borderId="0" xfId="3" applyNumberFormat="1" applyFont="1" applyFill="1" applyProtection="1">
      <alignment vertical="center"/>
    </xf>
    <xf numFmtId="0" fontId="1" fillId="2" borderId="0" xfId="0" applyFont="1" applyFill="1" applyAlignment="1">
      <alignment horizontal="left" vertical="center"/>
    </xf>
    <xf numFmtId="0" fontId="26" fillId="2" borderId="0" xfId="0" applyFont="1" applyFill="1" applyAlignment="1">
      <alignment horizontal="right" vertical="center"/>
    </xf>
    <xf numFmtId="0" fontId="1" fillId="5" borderId="7" xfId="0" applyFont="1" applyFill="1" applyBorder="1" applyAlignment="1">
      <alignment horizontal="right" vertical="center"/>
    </xf>
    <xf numFmtId="0" fontId="31" fillId="2" borderId="0" xfId="0" applyFont="1" applyFill="1" applyAlignment="1">
      <alignment horizontal="left" vertical="center"/>
    </xf>
    <xf numFmtId="9" fontId="1" fillId="10" borderId="28" xfId="3" applyFont="1" applyFill="1" applyBorder="1" applyProtection="1">
      <alignment vertical="center"/>
    </xf>
    <xf numFmtId="0" fontId="7" fillId="4" borderId="0" xfId="0" applyFont="1" applyFill="1" applyAlignment="1">
      <alignment horizontal="right" vertical="center"/>
    </xf>
    <xf numFmtId="0" fontId="11" fillId="2" borderId="5" xfId="0" applyFont="1" applyFill="1" applyBorder="1" applyAlignment="1" applyProtection="1">
      <alignment horizontal="right" vertical="center"/>
      <protection locked="0"/>
    </xf>
    <xf numFmtId="0" fontId="31" fillId="2" borderId="2" xfId="0" applyFont="1" applyFill="1" applyBorder="1" applyProtection="1">
      <alignment vertical="center"/>
      <protection locked="0"/>
    </xf>
    <xf numFmtId="177" fontId="1" fillId="2" borderId="17" xfId="3" applyNumberFormat="1" applyFont="1" applyFill="1" applyBorder="1" applyProtection="1">
      <alignment vertical="center"/>
      <protection locked="0"/>
    </xf>
    <xf numFmtId="177" fontId="1" fillId="2" borderId="18" xfId="3" applyNumberFormat="1" applyFont="1" applyFill="1" applyBorder="1" applyProtection="1">
      <alignment vertical="center"/>
      <protection locked="0"/>
    </xf>
    <xf numFmtId="177" fontId="1" fillId="2" borderId="25" xfId="3" applyNumberFormat="1" applyFont="1" applyFill="1" applyBorder="1" applyProtection="1">
      <alignment vertical="center"/>
      <protection locked="0"/>
    </xf>
    <xf numFmtId="177" fontId="1" fillId="2" borderId="19" xfId="3" applyNumberFormat="1" applyFont="1" applyFill="1" applyBorder="1" applyProtection="1">
      <alignment vertical="center"/>
      <protection locked="0"/>
    </xf>
    <xf numFmtId="177" fontId="1" fillId="2" borderId="20" xfId="3" applyNumberFormat="1" applyFont="1" applyFill="1" applyBorder="1" applyProtection="1">
      <alignment vertical="center"/>
      <protection locked="0"/>
    </xf>
    <xf numFmtId="177" fontId="1" fillId="2" borderId="1" xfId="3" applyNumberFormat="1" applyFont="1" applyFill="1" applyBorder="1" applyProtection="1">
      <alignment vertical="center"/>
      <protection locked="0"/>
    </xf>
    <xf numFmtId="177" fontId="1" fillId="2" borderId="2" xfId="3" applyNumberFormat="1" applyFont="1" applyFill="1" applyBorder="1" applyProtection="1">
      <alignment vertical="center"/>
      <protection locked="0"/>
    </xf>
    <xf numFmtId="177" fontId="1" fillId="2" borderId="21" xfId="3" applyNumberFormat="1" applyFont="1" applyFill="1" applyBorder="1" applyProtection="1">
      <alignment vertical="center"/>
      <protection locked="0"/>
    </xf>
    <xf numFmtId="0" fontId="25" fillId="2" borderId="2" xfId="0" applyFont="1" applyFill="1" applyBorder="1" applyProtection="1">
      <alignment vertical="center"/>
      <protection locked="0"/>
    </xf>
    <xf numFmtId="177" fontId="1" fillId="2" borderId="22" xfId="3" applyNumberFormat="1" applyFont="1" applyFill="1" applyBorder="1" applyProtection="1">
      <alignment vertical="center"/>
      <protection locked="0"/>
    </xf>
    <xf numFmtId="177" fontId="1" fillId="2" borderId="23" xfId="3" applyNumberFormat="1" applyFont="1" applyFill="1" applyBorder="1" applyProtection="1">
      <alignment vertical="center"/>
      <protection locked="0"/>
    </xf>
    <xf numFmtId="177" fontId="1" fillId="2" borderId="24" xfId="3" applyNumberFormat="1" applyFont="1" applyFill="1" applyBorder="1" applyProtection="1">
      <alignment vertical="center"/>
      <protection locked="0"/>
    </xf>
    <xf numFmtId="38" fontId="27" fillId="2" borderId="16" xfId="2" applyFont="1" applyFill="1" applyBorder="1" applyProtection="1">
      <alignment vertical="center"/>
      <protection locked="0"/>
    </xf>
    <xf numFmtId="38" fontId="30" fillId="2" borderId="16" xfId="2" applyFont="1" applyFill="1" applyBorder="1" applyProtection="1">
      <alignment vertical="center"/>
      <protection locked="0"/>
    </xf>
    <xf numFmtId="9" fontId="1" fillId="2" borderId="26" xfId="3" applyFont="1" applyFill="1" applyBorder="1" applyProtection="1">
      <alignment vertical="center"/>
      <protection locked="0"/>
    </xf>
    <xf numFmtId="9" fontId="1" fillId="2" borderId="27" xfId="3" applyFont="1" applyFill="1" applyBorder="1" applyProtection="1">
      <alignment vertical="center"/>
      <protection locked="0"/>
    </xf>
    <xf numFmtId="0" fontId="34" fillId="2" borderId="0" xfId="0" applyFont="1" applyFill="1" applyAlignment="1">
      <alignment horizontal="right" vertical="center"/>
    </xf>
    <xf numFmtId="0" fontId="35" fillId="2" borderId="0" xfId="0" applyFont="1" applyFill="1" applyProtection="1">
      <alignment vertical="center"/>
      <protection locked="0"/>
    </xf>
    <xf numFmtId="14" fontId="27" fillId="2" borderId="0" xfId="0" applyNumberFormat="1" applyFont="1" applyFill="1" applyAlignment="1" applyProtection="1">
      <alignment horizontal="left" vertical="center"/>
      <protection locked="0"/>
    </xf>
    <xf numFmtId="0" fontId="1" fillId="11" borderId="6" xfId="0" applyFont="1" applyFill="1" applyBorder="1" applyAlignment="1">
      <alignment horizontal="center" vertical="center"/>
    </xf>
    <xf numFmtId="38" fontId="1" fillId="10" borderId="1" xfId="2" applyFont="1" applyFill="1" applyBorder="1" applyProtection="1">
      <alignment vertical="center"/>
    </xf>
    <xf numFmtId="0" fontId="3" fillId="0" borderId="0" xfId="0" applyFont="1">
      <alignment vertical="center"/>
    </xf>
    <xf numFmtId="0" fontId="6" fillId="0" borderId="0" xfId="0" applyFont="1">
      <alignment vertical="center"/>
    </xf>
    <xf numFmtId="0" fontId="11" fillId="0" borderId="0" xfId="0" applyFont="1">
      <alignment vertical="center"/>
    </xf>
    <xf numFmtId="0" fontId="11" fillId="0" borderId="0" xfId="0" applyFont="1" applyAlignment="1">
      <alignment horizontal="right" vertical="center"/>
    </xf>
    <xf numFmtId="0" fontId="18" fillId="5" borderId="1" xfId="0" applyFont="1" applyFill="1" applyBorder="1">
      <alignment vertical="center"/>
    </xf>
    <xf numFmtId="0" fontId="18" fillId="5" borderId="1" xfId="0" applyFont="1" applyFill="1" applyBorder="1" applyAlignment="1">
      <alignment horizontal="left" vertical="center"/>
    </xf>
    <xf numFmtId="0" fontId="11" fillId="5" borderId="1" xfId="0" applyFont="1" applyFill="1" applyBorder="1" applyAlignment="1">
      <alignment horizontal="left" vertical="center"/>
    </xf>
    <xf numFmtId="38" fontId="27" fillId="10" borderId="1" xfId="2" applyFont="1" applyFill="1" applyBorder="1" applyProtection="1">
      <alignment vertical="center"/>
    </xf>
    <xf numFmtId="0" fontId="28" fillId="10" borderId="0" xfId="0" applyFont="1" applyFill="1">
      <alignment vertical="center"/>
    </xf>
    <xf numFmtId="0" fontId="14" fillId="5" borderId="2" xfId="0" applyFont="1" applyFill="1" applyBorder="1">
      <alignment vertical="center"/>
    </xf>
    <xf numFmtId="0" fontId="11" fillId="5" borderId="6" xfId="0" applyFont="1" applyFill="1" applyBorder="1" applyAlignment="1">
      <alignment horizontal="center" vertical="center"/>
    </xf>
    <xf numFmtId="0" fontId="14" fillId="5" borderId="10" xfId="0" applyFont="1" applyFill="1" applyBorder="1" applyAlignment="1">
      <alignment horizontal="center" vertical="center"/>
    </xf>
    <xf numFmtId="0" fontId="14" fillId="5" borderId="7" xfId="0" applyFont="1" applyFill="1" applyBorder="1" applyAlignment="1">
      <alignment horizontal="center" vertical="center"/>
    </xf>
    <xf numFmtId="9" fontId="11" fillId="2" borderId="5" xfId="3" applyFont="1" applyFill="1" applyBorder="1" applyProtection="1">
      <alignment vertical="center"/>
    </xf>
    <xf numFmtId="0" fontId="11" fillId="2" borderId="30" xfId="0" applyFont="1" applyFill="1" applyBorder="1">
      <alignment vertical="center"/>
    </xf>
    <xf numFmtId="9" fontId="11" fillId="2" borderId="33" xfId="3" applyFont="1" applyFill="1" applyBorder="1" applyProtection="1">
      <alignment vertical="center"/>
    </xf>
    <xf numFmtId="0" fontId="11" fillId="2" borderId="25" xfId="0" applyFont="1" applyFill="1" applyBorder="1">
      <alignment vertical="center"/>
    </xf>
    <xf numFmtId="9" fontId="11" fillId="2" borderId="34" xfId="3" applyFont="1" applyFill="1" applyBorder="1" applyProtection="1">
      <alignment vertical="center"/>
    </xf>
    <xf numFmtId="9" fontId="11" fillId="2" borderId="37" xfId="3" applyFont="1" applyFill="1" applyBorder="1" applyProtection="1">
      <alignment vertical="center"/>
    </xf>
    <xf numFmtId="0" fontId="24" fillId="5" borderId="12" xfId="0" applyFont="1" applyFill="1" applyBorder="1">
      <alignment vertical="center"/>
    </xf>
    <xf numFmtId="0" fontId="14" fillId="5" borderId="13" xfId="0" applyFont="1" applyFill="1" applyBorder="1" applyAlignment="1">
      <alignment horizontal="right" vertical="center"/>
    </xf>
    <xf numFmtId="177" fontId="14" fillId="10" borderId="3" xfId="0" applyNumberFormat="1" applyFont="1" applyFill="1" applyBorder="1">
      <alignment vertical="center"/>
    </xf>
    <xf numFmtId="0" fontId="24" fillId="5" borderId="2" xfId="0" applyFont="1" applyFill="1" applyBorder="1">
      <alignment vertical="center"/>
    </xf>
    <xf numFmtId="0" fontId="14" fillId="5" borderId="6" xfId="0" applyFont="1" applyFill="1" applyBorder="1" applyAlignment="1">
      <alignment horizontal="right" vertical="center"/>
    </xf>
    <xf numFmtId="0" fontId="24" fillId="2" borderId="0" xfId="0" applyFont="1" applyFill="1">
      <alignment vertical="center"/>
    </xf>
    <xf numFmtId="0" fontId="39" fillId="2" borderId="0" xfId="0" applyFont="1" applyFill="1">
      <alignment vertical="center"/>
    </xf>
    <xf numFmtId="38" fontId="11" fillId="10" borderId="1" xfId="2" applyFont="1" applyFill="1" applyBorder="1" applyProtection="1">
      <alignment vertical="center"/>
    </xf>
    <xf numFmtId="0" fontId="14" fillId="2" borderId="2" xfId="0" applyFont="1" applyFill="1" applyBorder="1" applyAlignment="1">
      <alignment horizontal="left" vertical="center"/>
    </xf>
    <xf numFmtId="0" fontId="38" fillId="2" borderId="0" xfId="0" applyFont="1" applyFill="1">
      <alignment vertical="center"/>
    </xf>
    <xf numFmtId="38" fontId="14" fillId="10" borderId="3" xfId="2" applyFont="1" applyFill="1" applyBorder="1" applyProtection="1">
      <alignment vertical="center"/>
    </xf>
    <xf numFmtId="10" fontId="14" fillId="10" borderId="1" xfId="3" applyNumberFormat="1" applyFont="1" applyFill="1" applyBorder="1" applyProtection="1">
      <alignment vertical="center"/>
    </xf>
    <xf numFmtId="0" fontId="30" fillId="2" borderId="0" xfId="0" applyFont="1" applyFill="1">
      <alignment vertical="center"/>
    </xf>
    <xf numFmtId="0" fontId="18" fillId="5" borderId="7" xfId="0" applyFont="1" applyFill="1" applyBorder="1">
      <alignment vertical="center"/>
    </xf>
    <xf numFmtId="0" fontId="11" fillId="5" borderId="7" xfId="0" applyFont="1" applyFill="1" applyBorder="1">
      <alignment vertical="center"/>
    </xf>
    <xf numFmtId="0" fontId="14" fillId="5" borderId="8" xfId="0" applyFont="1" applyFill="1" applyBorder="1" applyAlignment="1">
      <alignment horizontal="center" vertical="center"/>
    </xf>
    <xf numFmtId="0" fontId="14" fillId="5" borderId="2" xfId="0" applyFont="1" applyFill="1" applyBorder="1" applyAlignment="1">
      <alignment horizontal="center" vertical="center"/>
    </xf>
    <xf numFmtId="0" fontId="14" fillId="5" borderId="6" xfId="0" applyFont="1" applyFill="1" applyBorder="1">
      <alignment vertical="center"/>
    </xf>
    <xf numFmtId="0" fontId="40" fillId="0" borderId="0" xfId="0" applyFont="1">
      <alignment vertical="center"/>
    </xf>
    <xf numFmtId="0" fontId="11" fillId="2" borderId="1" xfId="0" applyFont="1" applyFill="1" applyBorder="1">
      <alignment vertical="center"/>
    </xf>
    <xf numFmtId="38" fontId="14" fillId="10" borderId="1" xfId="0" applyNumberFormat="1" applyFont="1" applyFill="1" applyBorder="1">
      <alignment vertical="center"/>
    </xf>
    <xf numFmtId="38" fontId="14" fillId="10" borderId="1" xfId="2" applyFont="1" applyFill="1" applyBorder="1" applyProtection="1">
      <alignment vertical="center"/>
    </xf>
    <xf numFmtId="0" fontId="38" fillId="5" borderId="3" xfId="0" applyFont="1" applyFill="1" applyBorder="1" applyAlignment="1">
      <alignment horizontal="center" vertical="center"/>
    </xf>
    <xf numFmtId="38" fontId="40" fillId="0" borderId="0" xfId="0" applyNumberFormat="1" applyFont="1">
      <alignment vertical="center"/>
    </xf>
    <xf numFmtId="177" fontId="14" fillId="10" borderId="1" xfId="3" applyNumberFormat="1" applyFont="1" applyFill="1" applyBorder="1" applyProtection="1">
      <alignment vertical="center"/>
    </xf>
    <xf numFmtId="9" fontId="1" fillId="2" borderId="0" xfId="3" applyFont="1" applyFill="1" applyProtection="1">
      <alignment vertical="center"/>
    </xf>
    <xf numFmtId="38" fontId="3" fillId="0" borderId="0" xfId="2" applyFont="1" applyProtection="1">
      <alignment vertical="center"/>
    </xf>
    <xf numFmtId="177" fontId="14" fillId="2" borderId="0" xfId="3" applyNumberFormat="1" applyFont="1" applyFill="1" applyBorder="1" applyProtection="1">
      <alignment vertical="center"/>
    </xf>
    <xf numFmtId="0" fontId="7" fillId="0" borderId="0" xfId="0" applyFont="1">
      <alignment vertical="center"/>
    </xf>
    <xf numFmtId="177" fontId="14" fillId="2" borderId="17" xfId="3" applyNumberFormat="1" applyFont="1" applyFill="1" applyBorder="1" applyProtection="1">
      <alignment vertical="center"/>
      <protection locked="0"/>
    </xf>
    <xf numFmtId="177" fontId="14" fillId="2" borderId="18" xfId="3" applyNumberFormat="1" applyFont="1" applyFill="1" applyBorder="1" applyProtection="1">
      <alignment vertical="center"/>
      <protection locked="0"/>
    </xf>
    <xf numFmtId="177" fontId="14" fillId="2" borderId="19" xfId="3" applyNumberFormat="1" applyFont="1" applyFill="1" applyBorder="1" applyProtection="1">
      <alignment vertical="center"/>
      <protection locked="0"/>
    </xf>
    <xf numFmtId="177" fontId="14" fillId="2" borderId="20" xfId="3" applyNumberFormat="1" applyFont="1" applyFill="1" applyBorder="1" applyProtection="1">
      <alignment vertical="center"/>
      <protection locked="0"/>
    </xf>
    <xf numFmtId="177" fontId="14" fillId="2" borderId="1" xfId="3" applyNumberFormat="1" applyFont="1" applyFill="1" applyBorder="1" applyProtection="1">
      <alignment vertical="center"/>
      <protection locked="0"/>
    </xf>
    <xf numFmtId="177" fontId="14" fillId="2" borderId="21" xfId="3" applyNumberFormat="1" applyFont="1" applyFill="1" applyBorder="1" applyProtection="1">
      <alignment vertical="center"/>
      <protection locked="0"/>
    </xf>
    <xf numFmtId="177" fontId="14" fillId="2" borderId="22" xfId="3" applyNumberFormat="1" applyFont="1" applyFill="1" applyBorder="1" applyProtection="1">
      <alignment vertical="center"/>
      <protection locked="0"/>
    </xf>
    <xf numFmtId="177" fontId="14" fillId="2" borderId="23" xfId="3" applyNumberFormat="1" applyFont="1" applyFill="1" applyBorder="1" applyProtection="1">
      <alignment vertical="center"/>
      <protection locked="0"/>
    </xf>
    <xf numFmtId="177" fontId="14" fillId="2" borderId="24" xfId="3" applyNumberFormat="1" applyFont="1" applyFill="1" applyBorder="1" applyProtection="1">
      <alignment vertical="center"/>
      <protection locked="0"/>
    </xf>
    <xf numFmtId="177" fontId="14" fillId="2" borderId="35" xfId="3" applyNumberFormat="1" applyFont="1" applyFill="1" applyBorder="1" applyProtection="1">
      <alignment vertical="center"/>
      <protection locked="0"/>
    </xf>
    <xf numFmtId="177" fontId="14" fillId="2" borderId="31" xfId="3" applyNumberFormat="1" applyFont="1" applyFill="1" applyBorder="1" applyProtection="1">
      <alignment vertical="center"/>
      <protection locked="0"/>
    </xf>
    <xf numFmtId="177" fontId="14" fillId="2" borderId="36" xfId="3" applyNumberFormat="1" applyFont="1" applyFill="1" applyBorder="1" applyProtection="1">
      <alignment vertical="center"/>
      <protection locked="0"/>
    </xf>
    <xf numFmtId="38" fontId="14" fillId="2" borderId="35" xfId="2" applyFont="1" applyFill="1" applyBorder="1" applyProtection="1">
      <alignment vertical="center"/>
      <protection locked="0"/>
    </xf>
    <xf numFmtId="38" fontId="14" fillId="2" borderId="31" xfId="2" applyFont="1" applyFill="1" applyBorder="1" applyProtection="1">
      <alignment vertical="center"/>
      <protection locked="0"/>
    </xf>
    <xf numFmtId="38" fontId="14" fillId="2" borderId="36" xfId="2" applyFont="1" applyFill="1" applyBorder="1" applyProtection="1">
      <alignment vertical="center"/>
      <protection locked="0"/>
    </xf>
    <xf numFmtId="38" fontId="14" fillId="2" borderId="16" xfId="2" applyFont="1" applyFill="1" applyBorder="1" applyProtection="1">
      <alignment vertical="center"/>
      <protection locked="0"/>
    </xf>
    <xf numFmtId="0" fontId="41" fillId="2" borderId="0" xfId="0" applyFont="1" applyFill="1">
      <alignment vertical="center"/>
    </xf>
    <xf numFmtId="0" fontId="13" fillId="0" borderId="0" xfId="0" applyFont="1">
      <alignment vertical="center"/>
    </xf>
    <xf numFmtId="0" fontId="41" fillId="0" borderId="0" xfId="0" applyFont="1">
      <alignment vertical="center"/>
    </xf>
    <xf numFmtId="0" fontId="11" fillId="2" borderId="5" xfId="0" applyFont="1" applyFill="1" applyBorder="1">
      <alignment vertical="center"/>
    </xf>
    <xf numFmtId="0" fontId="12" fillId="3" borderId="0" xfId="0" applyFont="1" applyFill="1" applyAlignment="1" applyProtection="1">
      <alignment horizontal="left" vertical="center"/>
      <protection locked="0"/>
    </xf>
    <xf numFmtId="0" fontId="32" fillId="2" borderId="0" xfId="1" applyFont="1" applyFill="1" applyAlignment="1" applyProtection="1">
      <alignment horizontal="left" vertical="center"/>
      <protection locked="0"/>
    </xf>
    <xf numFmtId="0" fontId="5" fillId="2" borderId="0" xfId="1" applyFill="1" applyAlignment="1" applyProtection="1">
      <alignment horizontal="left" vertical="center"/>
      <protection locked="0"/>
    </xf>
    <xf numFmtId="0" fontId="4" fillId="3" borderId="0" xfId="0" applyFont="1" applyFill="1" applyAlignment="1" applyProtection="1">
      <alignment horizontal="right" vertical="center" wrapText="1"/>
      <protection locked="0"/>
    </xf>
    <xf numFmtId="0" fontId="4" fillId="3" borderId="0" xfId="0" applyFont="1" applyFill="1" applyAlignment="1" applyProtection="1">
      <alignment horizontal="right" vertical="center"/>
      <protection locked="0"/>
    </xf>
    <xf numFmtId="0" fontId="36" fillId="2" borderId="0" xfId="1" applyFont="1" applyFill="1" applyAlignment="1" applyProtection="1">
      <alignment horizontal="left" vertical="center"/>
      <protection locked="0"/>
    </xf>
    <xf numFmtId="0" fontId="37" fillId="2" borderId="0" xfId="1" applyFont="1" applyFill="1" applyAlignment="1" applyProtection="1">
      <alignment horizontal="left" vertical="center"/>
      <protection locked="0"/>
    </xf>
    <xf numFmtId="0" fontId="14" fillId="2" borderId="8" xfId="0" applyFont="1" applyFill="1" applyBorder="1" applyAlignment="1" applyProtection="1">
      <alignment horizontal="left" vertical="center"/>
      <protection locked="0"/>
    </xf>
    <xf numFmtId="0" fontId="14" fillId="2" borderId="9" xfId="0" applyFont="1" applyFill="1" applyBorder="1" applyAlignment="1" applyProtection="1">
      <alignment horizontal="left" vertical="center"/>
      <protection locked="0"/>
    </xf>
    <xf numFmtId="0" fontId="14" fillId="2" borderId="10" xfId="0" applyFont="1" applyFill="1" applyBorder="1" applyAlignment="1" applyProtection="1">
      <alignment horizontal="left" vertical="center"/>
      <protection locked="0"/>
    </xf>
    <xf numFmtId="0" fontId="14" fillId="2" borderId="11" xfId="0" applyFont="1" applyFill="1" applyBorder="1" applyAlignment="1" applyProtection="1">
      <alignment horizontal="left" vertical="center"/>
      <protection locked="0"/>
    </xf>
    <xf numFmtId="0" fontId="14" fillId="2" borderId="0" xfId="0" applyFont="1" applyFill="1" applyAlignment="1" applyProtection="1">
      <alignment horizontal="left" vertical="center"/>
      <protection locked="0"/>
    </xf>
    <xf numFmtId="0" fontId="14" fillId="2" borderId="14" xfId="0" applyFont="1" applyFill="1" applyBorder="1" applyAlignment="1" applyProtection="1">
      <alignment horizontal="left" vertical="center"/>
      <protection locked="0"/>
    </xf>
    <xf numFmtId="0" fontId="14" fillId="2" borderId="12" xfId="0" applyFont="1" applyFill="1" applyBorder="1" applyAlignment="1" applyProtection="1">
      <alignment horizontal="left" vertical="center"/>
      <protection locked="0"/>
    </xf>
    <xf numFmtId="0" fontId="14" fillId="2" borderId="15" xfId="0" applyFont="1" applyFill="1" applyBorder="1" applyAlignment="1" applyProtection="1">
      <alignment horizontal="left" vertical="center"/>
      <protection locked="0"/>
    </xf>
    <xf numFmtId="0" fontId="14" fillId="2" borderId="13" xfId="0" applyFont="1" applyFill="1" applyBorder="1" applyAlignment="1" applyProtection="1">
      <alignment horizontal="left" vertical="center"/>
      <protection locked="0"/>
    </xf>
    <xf numFmtId="0" fontId="14" fillId="5" borderId="7" xfId="0" applyFont="1" applyFill="1" applyBorder="1" applyAlignment="1">
      <alignment horizontal="left" vertical="center" wrapText="1"/>
    </xf>
    <xf numFmtId="0" fontId="14" fillId="5" borderId="4" xfId="0" applyFont="1" applyFill="1" applyBorder="1" applyAlignment="1">
      <alignment horizontal="left" vertical="center" wrapText="1"/>
    </xf>
    <xf numFmtId="0" fontId="14" fillId="5" borderId="3" xfId="0" applyFont="1" applyFill="1" applyBorder="1" applyAlignment="1">
      <alignment horizontal="left" vertical="center" wrapText="1"/>
    </xf>
    <xf numFmtId="0" fontId="12" fillId="3" borderId="0" xfId="0" applyFont="1" applyFill="1" applyAlignment="1">
      <alignment horizontal="left" vertical="center"/>
    </xf>
    <xf numFmtId="0" fontId="32" fillId="2" borderId="0" xfId="1" applyFont="1" applyFill="1" applyAlignment="1" applyProtection="1">
      <alignment horizontal="left" vertical="center"/>
    </xf>
    <xf numFmtId="0" fontId="5" fillId="2" borderId="0" xfId="1" applyFill="1" applyAlignment="1" applyProtection="1">
      <alignment horizontal="left" vertical="center"/>
    </xf>
    <xf numFmtId="0" fontId="20" fillId="9" borderId="7" xfId="0" applyFont="1" applyFill="1" applyBorder="1" applyAlignment="1">
      <alignment horizontal="center" vertical="center"/>
    </xf>
    <xf numFmtId="0" fontId="20" fillId="9" borderId="4" xfId="0" applyFont="1" applyFill="1" applyBorder="1" applyAlignment="1">
      <alignment horizontal="center" vertical="center"/>
    </xf>
    <xf numFmtId="0" fontId="20" fillId="9" borderId="3" xfId="0" applyFont="1" applyFill="1" applyBorder="1" applyAlignment="1">
      <alignment horizontal="center" vertical="center"/>
    </xf>
    <xf numFmtId="0" fontId="11" fillId="5" borderId="8" xfId="0" applyFont="1" applyFill="1" applyBorder="1" applyAlignment="1">
      <alignment horizontal="left" vertical="center" wrapText="1"/>
    </xf>
    <xf numFmtId="0" fontId="11" fillId="5" borderId="11" xfId="0" applyFont="1" applyFill="1" applyBorder="1" applyAlignment="1">
      <alignment horizontal="left" vertical="center"/>
    </xf>
    <xf numFmtId="0" fontId="11" fillId="5" borderId="12" xfId="0" applyFont="1" applyFill="1" applyBorder="1" applyAlignment="1">
      <alignment horizontal="left" vertical="center"/>
    </xf>
    <xf numFmtId="0" fontId="1" fillId="5" borderId="7"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7" xfId="0" applyFont="1" applyFill="1" applyBorder="1" applyAlignment="1">
      <alignment horizontal="center" vertical="center" wrapText="1"/>
    </xf>
    <xf numFmtId="0" fontId="20" fillId="7" borderId="7" xfId="0" applyFont="1" applyFill="1" applyBorder="1" applyAlignment="1">
      <alignment horizontal="center" vertical="center"/>
    </xf>
    <xf numFmtId="0" fontId="20" fillId="7" borderId="4" xfId="0" applyFont="1" applyFill="1" applyBorder="1" applyAlignment="1">
      <alignment horizontal="center" vertical="center"/>
    </xf>
    <xf numFmtId="0" fontId="20" fillId="7" borderId="3" xfId="0" applyFont="1" applyFill="1" applyBorder="1" applyAlignment="1">
      <alignment horizontal="center" vertical="center"/>
    </xf>
    <xf numFmtId="0" fontId="11" fillId="10" borderId="11" xfId="0" applyFont="1" applyFill="1" applyBorder="1" applyAlignment="1">
      <alignment horizontal="left" vertical="center" wrapText="1"/>
    </xf>
    <xf numFmtId="0" fontId="11" fillId="10" borderId="11" xfId="0" applyFont="1" applyFill="1" applyBorder="1" applyAlignment="1">
      <alignment horizontal="left" vertical="center"/>
    </xf>
    <xf numFmtId="0" fontId="11" fillId="10" borderId="12" xfId="0" applyFont="1" applyFill="1" applyBorder="1" applyAlignment="1">
      <alignment horizontal="left" vertical="center"/>
    </xf>
    <xf numFmtId="0" fontId="11" fillId="10" borderId="8" xfId="0" applyFont="1" applyFill="1" applyBorder="1" applyAlignment="1">
      <alignment horizontal="left" vertical="center" wrapText="1"/>
    </xf>
    <xf numFmtId="0" fontId="11" fillId="9"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20" fillId="8" borderId="1" xfId="0" applyFont="1" applyFill="1" applyBorder="1" applyAlignment="1">
      <alignment horizontal="center" vertical="center"/>
    </xf>
    <xf numFmtId="0" fontId="16" fillId="2" borderId="8" xfId="0" applyFont="1" applyFill="1" applyBorder="1" applyAlignment="1">
      <alignment horizontal="left" vertical="center"/>
    </xf>
    <xf numFmtId="0" fontId="16" fillId="2" borderId="9" xfId="0" applyFont="1" applyFill="1" applyBorder="1" applyAlignment="1">
      <alignment horizontal="left" vertical="center"/>
    </xf>
    <xf numFmtId="0" fontId="16" fillId="2" borderId="10" xfId="0" applyFont="1" applyFill="1" applyBorder="1" applyAlignment="1">
      <alignment horizontal="left" vertical="center"/>
    </xf>
    <xf numFmtId="0" fontId="16" fillId="2" borderId="12" xfId="0" applyFont="1" applyFill="1" applyBorder="1" applyAlignment="1">
      <alignment horizontal="left" vertical="center"/>
    </xf>
    <xf numFmtId="0" fontId="16" fillId="2" borderId="15" xfId="0" applyFont="1" applyFill="1" applyBorder="1" applyAlignment="1">
      <alignment horizontal="left" vertical="center"/>
    </xf>
    <xf numFmtId="0" fontId="16" fillId="2" borderId="13" xfId="0" applyFont="1" applyFill="1" applyBorder="1" applyAlignment="1">
      <alignment horizontal="left" vertical="center"/>
    </xf>
    <xf numFmtId="0" fontId="4" fillId="3" borderId="0" xfId="0" applyFont="1" applyFill="1" applyAlignment="1">
      <alignment horizontal="right" vertical="center" wrapText="1"/>
    </xf>
    <xf numFmtId="0" fontId="4" fillId="3" borderId="0" xfId="0" applyFont="1" applyFill="1" applyAlignment="1">
      <alignment horizontal="right" vertical="center"/>
    </xf>
    <xf numFmtId="0" fontId="20" fillId="6" borderId="1" xfId="0" applyFont="1" applyFill="1" applyBorder="1" applyAlignment="1">
      <alignment horizontal="center" vertical="center"/>
    </xf>
    <xf numFmtId="0" fontId="11" fillId="7" borderId="1" xfId="0" applyFont="1" applyFill="1" applyBorder="1" applyAlignment="1">
      <alignment horizontal="left" vertical="center" wrapText="1"/>
    </xf>
    <xf numFmtId="0" fontId="23" fillId="5" borderId="2" xfId="0" applyFont="1" applyFill="1" applyBorder="1" applyAlignment="1">
      <alignment horizontal="center" vertical="center"/>
    </xf>
    <xf numFmtId="0" fontId="23" fillId="5" borderId="9" xfId="0" applyFont="1" applyFill="1" applyBorder="1" applyAlignment="1">
      <alignment horizontal="center" vertical="center"/>
    </xf>
    <xf numFmtId="0" fontId="23" fillId="5" borderId="6" xfId="0" applyFont="1" applyFill="1" applyBorder="1" applyAlignment="1">
      <alignment horizontal="center" vertical="center"/>
    </xf>
    <xf numFmtId="0" fontId="17" fillId="10" borderId="8" xfId="0" applyFont="1" applyFill="1" applyBorder="1" applyAlignment="1">
      <alignment horizontal="left" vertical="center" wrapText="1"/>
    </xf>
    <xf numFmtId="0" fontId="17" fillId="10" borderId="10" xfId="0" applyFont="1" applyFill="1" applyBorder="1" applyAlignment="1">
      <alignment horizontal="left" vertical="center" wrapText="1"/>
    </xf>
    <xf numFmtId="0" fontId="17" fillId="10" borderId="11" xfId="0" applyFont="1" applyFill="1" applyBorder="1" applyAlignment="1">
      <alignment horizontal="left" vertical="center" wrapText="1"/>
    </xf>
    <xf numFmtId="0" fontId="17" fillId="10" borderId="14" xfId="0" applyFont="1" applyFill="1" applyBorder="1" applyAlignment="1">
      <alignment horizontal="left" vertical="center" wrapText="1"/>
    </xf>
    <xf numFmtId="0" fontId="17" fillId="10" borderId="12" xfId="0" applyFont="1" applyFill="1" applyBorder="1" applyAlignment="1">
      <alignment horizontal="left" vertical="center" wrapText="1"/>
    </xf>
    <xf numFmtId="0" fontId="17" fillId="10" borderId="13" xfId="0" applyFont="1" applyFill="1" applyBorder="1" applyAlignment="1">
      <alignment horizontal="left" vertical="center" wrapText="1"/>
    </xf>
    <xf numFmtId="0" fontId="17" fillId="5" borderId="8" xfId="0" applyFont="1" applyFill="1" applyBorder="1" applyAlignment="1">
      <alignment horizontal="left" vertical="center" wrapText="1"/>
    </xf>
    <xf numFmtId="0" fontId="17" fillId="5" borderId="10" xfId="0" applyFont="1" applyFill="1" applyBorder="1" applyAlignment="1">
      <alignment horizontal="left" vertical="center" wrapText="1"/>
    </xf>
    <xf numFmtId="0" fontId="17" fillId="5" borderId="11" xfId="0" applyFont="1" applyFill="1" applyBorder="1" applyAlignment="1">
      <alignment horizontal="left" vertical="center" wrapText="1"/>
    </xf>
    <xf numFmtId="0" fontId="17" fillId="5" borderId="14" xfId="0" applyFont="1" applyFill="1" applyBorder="1" applyAlignment="1">
      <alignment horizontal="left" vertical="center" wrapText="1"/>
    </xf>
    <xf numFmtId="0" fontId="17" fillId="5" borderId="12" xfId="0" applyFont="1" applyFill="1" applyBorder="1" applyAlignment="1">
      <alignment horizontal="left" vertical="center" wrapText="1"/>
    </xf>
    <xf numFmtId="0" fontId="17" fillId="5" borderId="13" xfId="0" applyFont="1" applyFill="1" applyBorder="1" applyAlignment="1">
      <alignment horizontal="left" vertical="center" wrapText="1"/>
    </xf>
    <xf numFmtId="0" fontId="24" fillId="5" borderId="2" xfId="0" applyFont="1" applyFill="1" applyBorder="1" applyAlignment="1">
      <alignment horizontal="center" vertical="center"/>
    </xf>
    <xf numFmtId="0" fontId="24" fillId="5" borderId="6" xfId="0" applyFont="1" applyFill="1" applyBorder="1" applyAlignment="1">
      <alignment horizontal="center" vertical="center"/>
    </xf>
    <xf numFmtId="0" fontId="14" fillId="5" borderId="32" xfId="0" applyFont="1" applyFill="1" applyBorder="1" applyAlignment="1">
      <alignment horizontal="left" vertical="center" wrapText="1"/>
    </xf>
    <xf numFmtId="0" fontId="14" fillId="5" borderId="29" xfId="0" applyFont="1" applyFill="1" applyBorder="1" applyAlignment="1">
      <alignment horizontal="left" vertical="center" wrapText="1"/>
    </xf>
    <xf numFmtId="0" fontId="14" fillId="5" borderId="4" xfId="0" applyFont="1" applyFill="1" applyBorder="1" applyAlignment="1">
      <alignment horizontal="left" vertical="center"/>
    </xf>
    <xf numFmtId="0" fontId="14" fillId="5" borderId="29" xfId="0" applyFont="1" applyFill="1" applyBorder="1" applyAlignment="1">
      <alignment horizontal="left" vertical="center"/>
    </xf>
    <xf numFmtId="0" fontId="16" fillId="0" borderId="0" xfId="0" applyFont="1">
      <alignment vertical="center"/>
    </xf>
    <xf numFmtId="0" fontId="16" fillId="2" borderId="0" xfId="0" applyFont="1" applyFill="1" applyBorder="1" applyAlignment="1">
      <alignment horizontal="left" vertical="center"/>
    </xf>
  </cellXfs>
  <cellStyles count="4">
    <cellStyle name="パーセント" xfId="3" builtinId="5"/>
    <cellStyle name="ハイパーリンク" xfId="1" builtinId="8"/>
    <cellStyle name="桁区切り" xfId="2" builtinId="6"/>
    <cellStyle name="標準" xfId="0" builtinId="0"/>
  </cellStyles>
  <dxfs count="0"/>
  <tableStyles count="0" defaultTableStyle="TableStyleMedium2" defaultPivotStyle="PivotStyleLight16"/>
  <colors>
    <mruColors>
      <color rgb="FF00CC99"/>
      <color rgb="FFFF99FF"/>
      <color rgb="FFDA3F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5"/>
              </a:solidFill>
              <a:ln w="19050">
                <a:solidFill>
                  <a:schemeClr val="lt1"/>
                </a:solidFill>
              </a:ln>
              <a:effectLst/>
            </c:spPr>
            <c:extLst>
              <c:ext xmlns:c16="http://schemas.microsoft.com/office/drawing/2014/chart" uri="{C3380CC4-5D6E-409C-BE32-E72D297353CC}">
                <c16:uniqueId val="{00000001-11D0-4C8C-A5F1-DE481CBFF4A4}"/>
              </c:ext>
            </c:extLst>
          </c:dPt>
          <c:dPt>
            <c:idx val="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2-11D0-4C8C-A5F1-DE481CBFF4A4}"/>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3-11D0-4C8C-A5F1-DE481CBFF4A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4-11D0-4C8C-A5F1-DE481CBFF4A4}"/>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5-11D0-4C8C-A5F1-DE481CBFF4A4}"/>
              </c:ext>
            </c:extLst>
          </c:dPt>
          <c:dPt>
            <c:idx val="5"/>
            <c:bubble3D val="0"/>
            <c:spPr>
              <a:solidFill>
                <a:srgbClr val="FF99FF"/>
              </a:solidFill>
              <a:ln w="19050">
                <a:solidFill>
                  <a:schemeClr val="lt1"/>
                </a:solidFill>
              </a:ln>
              <a:effectLst/>
            </c:spPr>
            <c:extLst>
              <c:ext xmlns:c16="http://schemas.microsoft.com/office/drawing/2014/chart" uri="{C3380CC4-5D6E-409C-BE32-E72D297353CC}">
                <c16:uniqueId val="{00000006-11D0-4C8C-A5F1-DE481CBFF4A4}"/>
              </c:ext>
            </c:extLst>
          </c:dPt>
          <c:dPt>
            <c:idx val="6"/>
            <c:bubble3D val="0"/>
            <c:spPr>
              <a:solidFill>
                <a:srgbClr val="00CC99"/>
              </a:solidFill>
              <a:ln w="19050">
                <a:solidFill>
                  <a:schemeClr val="lt1"/>
                </a:solidFill>
              </a:ln>
              <a:effectLst/>
            </c:spPr>
            <c:extLst>
              <c:ext xmlns:c16="http://schemas.microsoft.com/office/drawing/2014/chart" uri="{C3380CC4-5D6E-409C-BE32-E72D297353CC}">
                <c16:uniqueId val="{00000007-11D0-4C8C-A5F1-DE481CBFF4A4}"/>
              </c:ext>
            </c:extLst>
          </c:dPt>
          <c:dLbls>
            <c:dLbl>
              <c:idx val="0"/>
              <c:layout>
                <c:manualLayout>
                  <c:x val="-0.20682673925018633"/>
                  <c:y val="0.15014745552639253"/>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22767473510255662"/>
                      <c:h val="0.15337962962962962"/>
                    </c:manualLayout>
                  </c15:layout>
                </c:ext>
                <c:ext xmlns:c16="http://schemas.microsoft.com/office/drawing/2014/chart" uri="{C3380CC4-5D6E-409C-BE32-E72D297353CC}">
                  <c16:uniqueId val="{00000001-11D0-4C8C-A5F1-DE481CBFF4A4}"/>
                </c:ext>
              </c:extLst>
            </c:dLbl>
            <c:dLbl>
              <c:idx val="1"/>
              <c:layout>
                <c:manualLayout>
                  <c:x val="-0.19453938628041872"/>
                  <c:y val="-0.10079797317002041"/>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1D0-4C8C-A5F1-DE481CBFF4A4}"/>
                </c:ext>
              </c:extLst>
            </c:dLbl>
            <c:dLbl>
              <c:idx val="2"/>
              <c:dLblPos val="inEnd"/>
              <c:showLegendKey val="0"/>
              <c:showVal val="1"/>
              <c:showCatName val="1"/>
              <c:showSerName val="0"/>
              <c:showPercent val="0"/>
              <c:showBubbleSize val="0"/>
              <c:extLst>
                <c:ext xmlns:c15="http://schemas.microsoft.com/office/drawing/2012/chart" uri="{CE6537A1-D6FC-4f65-9D91-7224C49458BB}">
                  <c15:layout>
                    <c:manualLayout>
                      <c:w val="0.252366093127248"/>
                      <c:h val="0.15337962962962962"/>
                    </c:manualLayout>
                  </c15:layout>
                </c:ext>
                <c:ext xmlns:c16="http://schemas.microsoft.com/office/drawing/2014/chart" uri="{C3380CC4-5D6E-409C-BE32-E72D297353CC}">
                  <c16:uniqueId val="{00000003-11D0-4C8C-A5F1-DE481CBFF4A4}"/>
                </c:ext>
              </c:extLst>
            </c:dLbl>
            <c:dLbl>
              <c:idx val="3"/>
              <c:dLblPos val="inEnd"/>
              <c:showLegendKey val="0"/>
              <c:showVal val="1"/>
              <c:showCatName val="1"/>
              <c:showSerName val="0"/>
              <c:showPercent val="0"/>
              <c:showBubbleSize val="0"/>
              <c:extLst>
                <c:ext xmlns:c15="http://schemas.microsoft.com/office/drawing/2012/chart" uri="{CE6537A1-D6FC-4f65-9D91-7224C49458BB}">
                  <c15:layout>
                    <c:manualLayout>
                      <c:w val="0.24825086678979943"/>
                      <c:h val="0.15337962962962962"/>
                    </c:manualLayout>
                  </c15:layout>
                </c:ext>
                <c:ext xmlns:c16="http://schemas.microsoft.com/office/drawing/2014/chart" uri="{C3380CC4-5D6E-409C-BE32-E72D297353CC}">
                  <c16:uniqueId val="{00000004-11D0-4C8C-A5F1-DE481CBFF4A4}"/>
                </c:ext>
              </c:extLst>
            </c:dLbl>
            <c:dLbl>
              <c:idx val="4"/>
              <c:layout>
                <c:manualLayout>
                  <c:x val="0.11796118077832864"/>
                  <c:y val="-8.1732830271216098E-2"/>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252366093127248"/>
                      <c:h val="0.15337962962962962"/>
                    </c:manualLayout>
                  </c15:layout>
                </c:ext>
                <c:ext xmlns:c16="http://schemas.microsoft.com/office/drawing/2014/chart" uri="{C3380CC4-5D6E-409C-BE32-E72D297353CC}">
                  <c16:uniqueId val="{00000005-11D0-4C8C-A5F1-DE481CBFF4A4}"/>
                </c:ext>
              </c:extLst>
            </c:dLbl>
            <c:dLbl>
              <c:idx val="5"/>
              <c:layout>
                <c:manualLayout>
                  <c:x val="0.1097307281034315"/>
                  <c:y val="7.9476706036745448E-2"/>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2400204141149023"/>
                      <c:h val="0.15337962962962962"/>
                    </c:manualLayout>
                  </c15:layout>
                </c:ext>
                <c:ext xmlns:c16="http://schemas.microsoft.com/office/drawing/2014/chart" uri="{C3380CC4-5D6E-409C-BE32-E72D297353CC}">
                  <c16:uniqueId val="{00000006-11D0-4C8C-A5F1-DE481CBFF4A4}"/>
                </c:ext>
              </c:extLst>
            </c:dLbl>
            <c:dLbl>
              <c:idx val="6"/>
              <c:layout>
                <c:manualLayout>
                  <c:x val="0.17725964809954309"/>
                  <c:y val="0.1424699256342957"/>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24825086678979943"/>
                      <c:h val="0.15337962962962962"/>
                    </c:manualLayout>
                  </c15:layout>
                </c:ext>
                <c:ext xmlns:c16="http://schemas.microsoft.com/office/drawing/2014/chart" uri="{C3380CC4-5D6E-409C-BE32-E72D297353CC}">
                  <c16:uniqueId val="{00000007-11D0-4C8C-A5F1-DE481CBFF4A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inEnd"/>
            <c:showLegendKey val="0"/>
            <c:showVal val="1"/>
            <c:showCatName val="1"/>
            <c:showSerName val="0"/>
            <c:showPercent val="0"/>
            <c:showBubbleSize val="0"/>
            <c:showLeaderLines val="0"/>
            <c:extLst>
              <c:ext xmlns:c15="http://schemas.microsoft.com/office/drawing/2012/chart" uri="{CE6537A1-D6FC-4f65-9D91-7224C49458BB}"/>
            </c:extLst>
          </c:dLbls>
          <c:cat>
            <c:strRef>
              <c:f>成果予測!$B$70:$B$76</c:f>
              <c:strCache>
                <c:ptCount val="7"/>
                <c:pt idx="0">
                  <c:v>賞与・賃金</c:v>
                </c:pt>
                <c:pt idx="1">
                  <c:v>法人税</c:v>
                </c:pt>
                <c:pt idx="2">
                  <c:v>設備投資費</c:v>
                </c:pt>
                <c:pt idx="3">
                  <c:v>研究開発費</c:v>
                </c:pt>
                <c:pt idx="4">
                  <c:v>広告販促費</c:v>
                </c:pt>
                <c:pt idx="5">
                  <c:v>借入金返済</c:v>
                </c:pt>
                <c:pt idx="6">
                  <c:v>繰越剰余金</c:v>
                </c:pt>
              </c:strCache>
            </c:strRef>
          </c:cat>
          <c:val>
            <c:numRef>
              <c:f>成果予測!$C$70:$C$76</c:f>
              <c:numCache>
                <c:formatCode>#,##0_);[Red]\(#,##0\)</c:formatCode>
                <c:ptCount val="7"/>
                <c:pt idx="0">
                  <c:v>39080</c:v>
                </c:pt>
                <c:pt idx="1">
                  <c:v>48850</c:v>
                </c:pt>
                <c:pt idx="2">
                  <c:v>19540</c:v>
                </c:pt>
                <c:pt idx="3">
                  <c:v>19540</c:v>
                </c:pt>
                <c:pt idx="4">
                  <c:v>19540</c:v>
                </c:pt>
                <c:pt idx="5">
                  <c:v>19540</c:v>
                </c:pt>
                <c:pt idx="6">
                  <c:v>29310.000000000004</c:v>
                </c:pt>
              </c:numCache>
            </c:numRef>
          </c:val>
          <c:extLst>
            <c:ext xmlns:c16="http://schemas.microsoft.com/office/drawing/2014/chart" uri="{C3380CC4-5D6E-409C-BE32-E72D297353CC}">
              <c16:uniqueId val="{00000000-11D0-4C8C-A5F1-DE481CBFF4A4}"/>
            </c:ext>
          </c:extLst>
        </c:ser>
        <c:dLbls>
          <c:dLblPos val="inEnd"/>
          <c:showLegendKey val="0"/>
          <c:showVal val="1"/>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0070C0"/>
                </a:solidFill>
                <a:latin typeface="ＭＳ Ｐゴシック" panose="020B0600070205080204" pitchFamily="50" charset="-128"/>
                <a:ea typeface="ＭＳ Ｐゴシック" panose="020B0600070205080204" pitchFamily="50" charset="-128"/>
                <a:cs typeface="+mn-cs"/>
              </a:defRPr>
            </a:pPr>
            <a:r>
              <a:rPr lang="ja-JP" altLang="en-US" sz="1200" b="1">
                <a:solidFill>
                  <a:srgbClr val="0070C0"/>
                </a:solidFill>
                <a:latin typeface="ＭＳ Ｐゴシック" panose="020B0600070205080204" pitchFamily="50" charset="-128"/>
                <a:ea typeface="ＭＳ Ｐゴシック" panose="020B0600070205080204" pitchFamily="50" charset="-128"/>
              </a:rPr>
              <a:t>本業の財務指標推移</a:t>
            </a:r>
          </a:p>
        </c:rich>
      </c:tx>
      <c:layout>
        <c:manualLayout>
          <c:xMode val="edge"/>
          <c:yMode val="edge"/>
          <c:x val="0.34110411198600177"/>
          <c:y val="7.407407407407407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0070C0"/>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0"/>
          <c:order val="0"/>
          <c:tx>
            <c:strRef>
              <c:f>五ヵ年成長計画!$N$62</c:f>
              <c:strCache>
                <c:ptCount val="1"/>
                <c:pt idx="0">
                  <c:v>売上高</c:v>
                </c:pt>
              </c:strCache>
            </c:strRef>
          </c:tx>
          <c:spPr>
            <a:solidFill>
              <a:schemeClr val="accent5">
                <a:lumMod val="60000"/>
                <a:lumOff val="40000"/>
              </a:schemeClr>
            </a:solidFill>
            <a:ln>
              <a:noFill/>
            </a:ln>
            <a:effectLst>
              <a:outerShdw blurRad="50800" dist="38100" dir="2700000" algn="tl"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五ヵ年成長計画!$O$61:$T$61</c:f>
              <c:strCache>
                <c:ptCount val="6"/>
                <c:pt idx="0">
                  <c:v>前期実績</c:v>
                </c:pt>
                <c:pt idx="1">
                  <c:v>第１年度</c:v>
                </c:pt>
                <c:pt idx="2">
                  <c:v>第２年度</c:v>
                </c:pt>
                <c:pt idx="3">
                  <c:v>第３年度</c:v>
                </c:pt>
                <c:pt idx="4">
                  <c:v>第４年度</c:v>
                </c:pt>
                <c:pt idx="5">
                  <c:v>第５年度</c:v>
                </c:pt>
              </c:strCache>
            </c:strRef>
          </c:cat>
          <c:val>
            <c:numRef>
              <c:f>五ヵ年成長計画!$O$62:$T$62</c:f>
              <c:numCache>
                <c:formatCode>#,##0_);[Red]\(#,##0\)</c:formatCode>
                <c:ptCount val="6"/>
                <c:pt idx="0">
                  <c:v>1000000</c:v>
                </c:pt>
                <c:pt idx="1">
                  <c:v>1147000</c:v>
                </c:pt>
                <c:pt idx="2">
                  <c:v>1247000</c:v>
                </c:pt>
                <c:pt idx="3">
                  <c:v>1334000</c:v>
                </c:pt>
                <c:pt idx="4">
                  <c:v>1414000</c:v>
                </c:pt>
                <c:pt idx="5">
                  <c:v>1484000</c:v>
                </c:pt>
              </c:numCache>
            </c:numRef>
          </c:val>
          <c:extLst>
            <c:ext xmlns:c16="http://schemas.microsoft.com/office/drawing/2014/chart" uri="{C3380CC4-5D6E-409C-BE32-E72D297353CC}">
              <c16:uniqueId val="{00000000-CFCA-4387-AC84-F6618162DC16}"/>
            </c:ext>
          </c:extLst>
        </c:ser>
        <c:dLbls>
          <c:dLblPos val="outEnd"/>
          <c:showLegendKey val="0"/>
          <c:showVal val="1"/>
          <c:showCatName val="0"/>
          <c:showSerName val="0"/>
          <c:showPercent val="0"/>
          <c:showBubbleSize val="0"/>
        </c:dLbls>
        <c:gapWidth val="219"/>
        <c:axId val="1534488752"/>
        <c:axId val="1534487920"/>
      </c:barChart>
      <c:lineChart>
        <c:grouping val="standard"/>
        <c:varyColors val="0"/>
        <c:ser>
          <c:idx val="1"/>
          <c:order val="1"/>
          <c:tx>
            <c:strRef>
              <c:f>五ヵ年成長計画!$N$63</c:f>
              <c:strCache>
                <c:ptCount val="1"/>
                <c:pt idx="0">
                  <c:v>売上総利益</c:v>
                </c:pt>
              </c:strCache>
            </c:strRef>
          </c:tx>
          <c:spPr>
            <a:ln w="19050" cap="rnd">
              <a:solidFill>
                <a:srgbClr val="FF0000"/>
              </a:solidFill>
              <a:round/>
            </a:ln>
            <a:effectLst/>
          </c:spPr>
          <c:marker>
            <c:symbol val="circle"/>
            <c:size val="5"/>
            <c:spPr>
              <a:solidFill>
                <a:srgbClr val="FF0000"/>
              </a:solidFill>
              <a:ln w="19050">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0000"/>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五ヵ年成長計画!$O$61:$T$61</c:f>
              <c:strCache>
                <c:ptCount val="6"/>
                <c:pt idx="0">
                  <c:v>前期実績</c:v>
                </c:pt>
                <c:pt idx="1">
                  <c:v>第１年度</c:v>
                </c:pt>
                <c:pt idx="2">
                  <c:v>第２年度</c:v>
                </c:pt>
                <c:pt idx="3">
                  <c:v>第３年度</c:v>
                </c:pt>
                <c:pt idx="4">
                  <c:v>第４年度</c:v>
                </c:pt>
                <c:pt idx="5">
                  <c:v>第５年度</c:v>
                </c:pt>
              </c:strCache>
            </c:strRef>
          </c:cat>
          <c:val>
            <c:numRef>
              <c:f>五ヵ年成長計画!$O$63:$T$63</c:f>
              <c:numCache>
                <c:formatCode>#,##0_);[Red]\(#,##0\)</c:formatCode>
                <c:ptCount val="6"/>
                <c:pt idx="0">
                  <c:v>600000</c:v>
                </c:pt>
                <c:pt idx="1">
                  <c:v>700000</c:v>
                </c:pt>
                <c:pt idx="2">
                  <c:v>774000</c:v>
                </c:pt>
                <c:pt idx="3">
                  <c:v>842000</c:v>
                </c:pt>
                <c:pt idx="4">
                  <c:v>907000</c:v>
                </c:pt>
                <c:pt idx="5">
                  <c:v>967000</c:v>
                </c:pt>
              </c:numCache>
            </c:numRef>
          </c:val>
          <c:smooth val="0"/>
          <c:extLst>
            <c:ext xmlns:c16="http://schemas.microsoft.com/office/drawing/2014/chart" uri="{C3380CC4-5D6E-409C-BE32-E72D297353CC}">
              <c16:uniqueId val="{00000001-CFCA-4387-AC84-F6618162DC16}"/>
            </c:ext>
          </c:extLst>
        </c:ser>
        <c:ser>
          <c:idx val="2"/>
          <c:order val="2"/>
          <c:tx>
            <c:strRef>
              <c:f>五ヵ年成長計画!$N$64</c:f>
              <c:strCache>
                <c:ptCount val="1"/>
                <c:pt idx="0">
                  <c:v>営業利益</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五ヵ年成長計画!$O$61:$T$61</c:f>
              <c:strCache>
                <c:ptCount val="6"/>
                <c:pt idx="0">
                  <c:v>前期実績</c:v>
                </c:pt>
                <c:pt idx="1">
                  <c:v>第１年度</c:v>
                </c:pt>
                <c:pt idx="2">
                  <c:v>第２年度</c:v>
                </c:pt>
                <c:pt idx="3">
                  <c:v>第３年度</c:v>
                </c:pt>
                <c:pt idx="4">
                  <c:v>第４年度</c:v>
                </c:pt>
                <c:pt idx="5">
                  <c:v>第５年度</c:v>
                </c:pt>
              </c:strCache>
            </c:strRef>
          </c:cat>
          <c:val>
            <c:numRef>
              <c:f>五ヵ年成長計画!$O$64:$T$64</c:f>
              <c:numCache>
                <c:formatCode>#,##0_);[Red]\(#,##0\)</c:formatCode>
                <c:ptCount val="6"/>
                <c:pt idx="0">
                  <c:v>50000</c:v>
                </c:pt>
                <c:pt idx="1">
                  <c:v>153000</c:v>
                </c:pt>
                <c:pt idx="2">
                  <c:v>225000</c:v>
                </c:pt>
                <c:pt idx="3">
                  <c:v>291000</c:v>
                </c:pt>
                <c:pt idx="4">
                  <c:v>354000</c:v>
                </c:pt>
                <c:pt idx="5">
                  <c:v>412000</c:v>
                </c:pt>
              </c:numCache>
            </c:numRef>
          </c:val>
          <c:smooth val="0"/>
          <c:extLst>
            <c:ext xmlns:c16="http://schemas.microsoft.com/office/drawing/2014/chart" uri="{C3380CC4-5D6E-409C-BE32-E72D297353CC}">
              <c16:uniqueId val="{00000002-CFCA-4387-AC84-F6618162DC16}"/>
            </c:ext>
          </c:extLst>
        </c:ser>
        <c:dLbls>
          <c:showLegendKey val="0"/>
          <c:showVal val="1"/>
          <c:showCatName val="0"/>
          <c:showSerName val="0"/>
          <c:showPercent val="0"/>
          <c:showBubbleSize val="0"/>
        </c:dLbls>
        <c:marker val="1"/>
        <c:smooth val="0"/>
        <c:axId val="1534488752"/>
        <c:axId val="1534487920"/>
      </c:lineChart>
      <c:catAx>
        <c:axId val="1534488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34487920"/>
        <c:crosses val="autoZero"/>
        <c:auto val="1"/>
        <c:lblAlgn val="ctr"/>
        <c:lblOffset val="100"/>
        <c:noMultiLvlLbl val="0"/>
      </c:catAx>
      <c:valAx>
        <c:axId val="1534487920"/>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34488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0070C0"/>
                </a:solidFill>
                <a:latin typeface="ＭＳ Ｐゴシック" panose="020B0600070205080204" pitchFamily="50" charset="-128"/>
                <a:ea typeface="ＭＳ Ｐゴシック" panose="020B0600070205080204" pitchFamily="50" charset="-128"/>
                <a:cs typeface="+mn-cs"/>
              </a:defRPr>
            </a:pPr>
            <a:r>
              <a:rPr lang="ja-JP" altLang="en-US" sz="1200" b="1">
                <a:solidFill>
                  <a:srgbClr val="0070C0"/>
                </a:solidFill>
                <a:latin typeface="ＭＳ Ｐゴシック" panose="020B0600070205080204" pitchFamily="50" charset="-128"/>
                <a:ea typeface="ＭＳ Ｐゴシック" panose="020B0600070205080204" pitchFamily="50" charset="-128"/>
              </a:rPr>
              <a:t>時間当たり生産性（人時生産性）</a:t>
            </a:r>
          </a:p>
        </c:rich>
      </c:tx>
      <c:layout>
        <c:manualLayout>
          <c:xMode val="edge"/>
          <c:yMode val="edge"/>
          <c:x val="0.4104713953294663"/>
          <c:y val="0.12974051896207583"/>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0070C0"/>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0"/>
          <c:order val="0"/>
          <c:tx>
            <c:strRef>
              <c:f>五ヵ年成長計画!$N$67</c:f>
              <c:strCache>
                <c:ptCount val="1"/>
                <c:pt idx="0">
                  <c:v>人時生産性</c:v>
                </c:pt>
              </c:strCache>
            </c:strRef>
          </c:tx>
          <c:spPr>
            <a:solidFill>
              <a:schemeClr val="accent5">
                <a:lumMod val="60000"/>
                <a:lumOff val="40000"/>
              </a:schemeClr>
            </a:solidFill>
            <a:ln>
              <a:noFill/>
            </a:ln>
            <a:effectLst>
              <a:outerShdw blurRad="50800" dist="38100" dir="2700000" algn="tl"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五ヵ年成長計画!$O$66:$T$66</c:f>
              <c:strCache>
                <c:ptCount val="6"/>
                <c:pt idx="0">
                  <c:v>前期実績</c:v>
                </c:pt>
                <c:pt idx="1">
                  <c:v>第１年度</c:v>
                </c:pt>
                <c:pt idx="2">
                  <c:v>第２年度</c:v>
                </c:pt>
                <c:pt idx="3">
                  <c:v>第３年度</c:v>
                </c:pt>
                <c:pt idx="4">
                  <c:v>第４年度</c:v>
                </c:pt>
                <c:pt idx="5">
                  <c:v>第５年度</c:v>
                </c:pt>
              </c:strCache>
            </c:strRef>
          </c:cat>
          <c:val>
            <c:numRef>
              <c:f>五ヵ年成長計画!$O$67:$T$67</c:f>
              <c:numCache>
                <c:formatCode>#,##0_);[Red]\(#,##0\)</c:formatCode>
                <c:ptCount val="6"/>
                <c:pt idx="0">
                  <c:v>5000</c:v>
                </c:pt>
                <c:pt idx="1">
                  <c:v>5957.602339181286</c:v>
                </c:pt>
                <c:pt idx="2">
                  <c:v>6660.4433380749169</c:v>
                </c:pt>
                <c:pt idx="3">
                  <c:v>7040.6278855032315</c:v>
                </c:pt>
                <c:pt idx="4">
                  <c:v>7373.2006297795779</c:v>
                </c:pt>
                <c:pt idx="5">
                  <c:v>7648.0263157894733</c:v>
                </c:pt>
              </c:numCache>
            </c:numRef>
          </c:val>
          <c:extLst>
            <c:ext xmlns:c16="http://schemas.microsoft.com/office/drawing/2014/chart" uri="{C3380CC4-5D6E-409C-BE32-E72D297353CC}">
              <c16:uniqueId val="{00000000-5D2D-4D0D-894E-651044726DAF}"/>
            </c:ext>
          </c:extLst>
        </c:ser>
        <c:dLbls>
          <c:showLegendKey val="0"/>
          <c:showVal val="0"/>
          <c:showCatName val="0"/>
          <c:showSerName val="0"/>
          <c:showPercent val="0"/>
          <c:showBubbleSize val="0"/>
        </c:dLbls>
        <c:gapWidth val="100"/>
        <c:axId val="1761577088"/>
        <c:axId val="1761580000"/>
      </c:barChart>
      <c:lineChart>
        <c:grouping val="standard"/>
        <c:varyColors val="0"/>
        <c:ser>
          <c:idx val="1"/>
          <c:order val="1"/>
          <c:tx>
            <c:strRef>
              <c:f>五ヵ年成長計画!$N$68</c:f>
              <c:strCache>
                <c:ptCount val="1"/>
                <c:pt idx="0">
                  <c:v>先進七ヶ国平均</c:v>
                </c:pt>
              </c:strCache>
            </c:strRef>
          </c:tx>
          <c:spPr>
            <a:ln w="19050" cap="rnd">
              <a:solidFill>
                <a:srgbClr val="FF0000"/>
              </a:solidFill>
              <a:round/>
            </a:ln>
            <a:effectLst/>
          </c:spPr>
          <c:marker>
            <c:symbol val="circle"/>
            <c:size val="5"/>
            <c:spPr>
              <a:solidFill>
                <a:srgbClr val="FF0000"/>
              </a:solidFill>
              <a:ln w="19050">
                <a:solidFill>
                  <a:srgbClr val="FF0000"/>
                </a:solidFill>
              </a:ln>
              <a:effectLst/>
            </c:spPr>
          </c:marker>
          <c:cat>
            <c:strRef>
              <c:f>五ヵ年成長計画!$O$66:$T$66</c:f>
              <c:strCache>
                <c:ptCount val="6"/>
                <c:pt idx="0">
                  <c:v>前期実績</c:v>
                </c:pt>
                <c:pt idx="1">
                  <c:v>第１年度</c:v>
                </c:pt>
                <c:pt idx="2">
                  <c:v>第２年度</c:v>
                </c:pt>
                <c:pt idx="3">
                  <c:v>第３年度</c:v>
                </c:pt>
                <c:pt idx="4">
                  <c:v>第４年度</c:v>
                </c:pt>
                <c:pt idx="5">
                  <c:v>第５年度</c:v>
                </c:pt>
              </c:strCache>
            </c:strRef>
          </c:cat>
          <c:val>
            <c:numRef>
              <c:f>五ヵ年成長計画!$O$68:$T$68</c:f>
              <c:numCache>
                <c:formatCode>#,##0_);[Red]\(#,##0\)</c:formatCode>
                <c:ptCount val="6"/>
                <c:pt idx="0">
                  <c:v>7500</c:v>
                </c:pt>
                <c:pt idx="1">
                  <c:v>7500</c:v>
                </c:pt>
                <c:pt idx="2">
                  <c:v>7500</c:v>
                </c:pt>
                <c:pt idx="3">
                  <c:v>7500</c:v>
                </c:pt>
                <c:pt idx="4">
                  <c:v>7500</c:v>
                </c:pt>
                <c:pt idx="5">
                  <c:v>7500</c:v>
                </c:pt>
              </c:numCache>
            </c:numRef>
          </c:val>
          <c:smooth val="0"/>
          <c:extLst>
            <c:ext xmlns:c16="http://schemas.microsoft.com/office/drawing/2014/chart" uri="{C3380CC4-5D6E-409C-BE32-E72D297353CC}">
              <c16:uniqueId val="{00000001-5D2D-4D0D-894E-651044726DAF}"/>
            </c:ext>
          </c:extLst>
        </c:ser>
        <c:dLbls>
          <c:showLegendKey val="0"/>
          <c:showVal val="0"/>
          <c:showCatName val="0"/>
          <c:showSerName val="0"/>
          <c:showPercent val="0"/>
          <c:showBubbleSize val="0"/>
        </c:dLbls>
        <c:marker val="1"/>
        <c:smooth val="0"/>
        <c:axId val="1761577088"/>
        <c:axId val="1761580000"/>
      </c:lineChart>
      <c:catAx>
        <c:axId val="1761577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61580000"/>
        <c:crosses val="autoZero"/>
        <c:auto val="1"/>
        <c:lblAlgn val="ctr"/>
        <c:lblOffset val="100"/>
        <c:noMultiLvlLbl val="0"/>
      </c:catAx>
      <c:valAx>
        <c:axId val="1761580000"/>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61577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1</xdr:col>
      <xdr:colOff>205740</xdr:colOff>
      <xdr:row>52</xdr:row>
      <xdr:rowOff>0</xdr:rowOff>
    </xdr:from>
    <xdr:ext cx="1702133" cy="259045"/>
    <xdr:sp macro="" textlink="">
      <xdr:nvSpPr>
        <xdr:cNvPr id="3" name="テキスト ボックス 2">
          <a:extLst>
            <a:ext uri="{FF2B5EF4-FFF2-40B4-BE49-F238E27FC236}">
              <a16:creationId xmlns:a16="http://schemas.microsoft.com/office/drawing/2014/main" id="{F439818A-4BA7-4645-4268-C91FA0337069}"/>
            </a:ext>
          </a:extLst>
        </xdr:cNvPr>
        <xdr:cNvSpPr txBox="1"/>
      </xdr:nvSpPr>
      <xdr:spPr>
        <a:xfrm>
          <a:off x="464820" y="5463540"/>
          <a:ext cx="170213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solidFill>
                <a:schemeClr val="bg1"/>
              </a:solidFill>
              <a:latin typeface="ＭＳ Ｐゴシック" panose="020B0600070205080204" pitchFamily="50" charset="-128"/>
              <a:ea typeface="ＭＳ Ｐゴシック" panose="020B0600070205080204" pitchFamily="50" charset="-128"/>
            </a:rPr>
            <a:t>利益確保から攻めの戦略へ</a:t>
          </a:r>
        </a:p>
      </xdr:txBody>
    </xdr:sp>
    <xdr:clientData/>
  </xdr:oneCellAnchor>
  <xdr:twoCellAnchor editAs="oneCell">
    <xdr:from>
      <xdr:col>1</xdr:col>
      <xdr:colOff>563880</xdr:colOff>
      <xdr:row>52</xdr:row>
      <xdr:rowOff>18748</xdr:rowOff>
    </xdr:from>
    <xdr:to>
      <xdr:col>8</xdr:col>
      <xdr:colOff>197669</xdr:colOff>
      <xdr:row>65</xdr:row>
      <xdr:rowOff>169175</xdr:rowOff>
    </xdr:to>
    <xdr:pic>
      <xdr:nvPicPr>
        <xdr:cNvPr id="4" name="図 3">
          <a:extLst>
            <a:ext uri="{FF2B5EF4-FFF2-40B4-BE49-F238E27FC236}">
              <a16:creationId xmlns:a16="http://schemas.microsoft.com/office/drawing/2014/main" id="{6840502F-C648-4991-B4E7-04C94180C06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2960" y="9924748"/>
          <a:ext cx="4510589" cy="2626927"/>
        </a:xfrm>
        <a:prstGeom prst="rect">
          <a:avLst/>
        </a:prstGeom>
      </xdr:spPr>
    </xdr:pic>
    <xdr:clientData/>
  </xdr:twoCellAnchor>
  <xdr:twoCellAnchor editAs="oneCell">
    <xdr:from>
      <xdr:col>6</xdr:col>
      <xdr:colOff>79132</xdr:colOff>
      <xdr:row>3</xdr:row>
      <xdr:rowOff>175261</xdr:rowOff>
    </xdr:from>
    <xdr:to>
      <xdr:col>8</xdr:col>
      <xdr:colOff>866921</xdr:colOff>
      <xdr:row>15</xdr:row>
      <xdr:rowOff>144780</xdr:rowOff>
    </xdr:to>
    <xdr:pic>
      <xdr:nvPicPr>
        <xdr:cNvPr id="5" name="図 4">
          <a:extLst>
            <a:ext uri="{FF2B5EF4-FFF2-40B4-BE49-F238E27FC236}">
              <a16:creationId xmlns:a16="http://schemas.microsoft.com/office/drawing/2014/main" id="{EDAA8A84-E0D1-48D6-9CAB-C5E1854995B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60532" y="746761"/>
          <a:ext cx="2342269" cy="2255519"/>
        </a:xfrm>
        <a:prstGeom prst="rect">
          <a:avLst/>
        </a:prstGeom>
      </xdr:spPr>
    </xdr:pic>
    <xdr:clientData/>
  </xdr:twoCellAnchor>
  <xdr:twoCellAnchor editAs="oneCell">
    <xdr:from>
      <xdr:col>6</xdr:col>
      <xdr:colOff>91440</xdr:colOff>
      <xdr:row>16</xdr:row>
      <xdr:rowOff>187529</xdr:rowOff>
    </xdr:from>
    <xdr:to>
      <xdr:col>8</xdr:col>
      <xdr:colOff>866548</xdr:colOff>
      <xdr:row>30</xdr:row>
      <xdr:rowOff>114467</xdr:rowOff>
    </xdr:to>
    <xdr:pic>
      <xdr:nvPicPr>
        <xdr:cNvPr id="6" name="図 5">
          <a:extLst>
            <a:ext uri="{FF2B5EF4-FFF2-40B4-BE49-F238E27FC236}">
              <a16:creationId xmlns:a16="http://schemas.microsoft.com/office/drawing/2014/main" id="{D567E9F4-5C11-4E1C-B6B5-8A9C2134147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72840" y="3235529"/>
          <a:ext cx="2329588" cy="25939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xdr:colOff>
      <xdr:row>71</xdr:row>
      <xdr:rowOff>114300</xdr:rowOff>
    </xdr:from>
    <xdr:to>
      <xdr:col>3</xdr:col>
      <xdr:colOff>0</xdr:colOff>
      <xdr:row>73</xdr:row>
      <xdr:rowOff>91440</xdr:rowOff>
    </xdr:to>
    <xdr:sp macro="" textlink="">
      <xdr:nvSpPr>
        <xdr:cNvPr id="2" name="矢印: 下 1">
          <a:extLst>
            <a:ext uri="{FF2B5EF4-FFF2-40B4-BE49-F238E27FC236}">
              <a16:creationId xmlns:a16="http://schemas.microsoft.com/office/drawing/2014/main" id="{D85B5D04-A580-473F-874E-D24F8A3037F2}"/>
            </a:ext>
          </a:extLst>
        </xdr:cNvPr>
        <xdr:cNvSpPr/>
      </xdr:nvSpPr>
      <xdr:spPr>
        <a:xfrm>
          <a:off x="266700" y="3924300"/>
          <a:ext cx="1844040" cy="358140"/>
        </a:xfrm>
        <a:prstGeom prst="downArrow">
          <a:avLst>
            <a:gd name="adj1" fmla="val 86510"/>
            <a:gd name="adj2" fmla="val 50000"/>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91440</xdr:colOff>
      <xdr:row>71</xdr:row>
      <xdr:rowOff>106680</xdr:rowOff>
    </xdr:from>
    <xdr:ext cx="1702133" cy="259045"/>
    <xdr:sp macro="" textlink="">
      <xdr:nvSpPr>
        <xdr:cNvPr id="3" name="テキスト ボックス 2">
          <a:extLst>
            <a:ext uri="{FF2B5EF4-FFF2-40B4-BE49-F238E27FC236}">
              <a16:creationId xmlns:a16="http://schemas.microsoft.com/office/drawing/2014/main" id="{978B70C9-3728-43CB-89BF-CAAE3D35263D}"/>
            </a:ext>
          </a:extLst>
        </xdr:cNvPr>
        <xdr:cNvSpPr txBox="1"/>
      </xdr:nvSpPr>
      <xdr:spPr>
        <a:xfrm>
          <a:off x="350520" y="3916680"/>
          <a:ext cx="170213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solidFill>
                <a:schemeClr val="bg1"/>
              </a:solidFill>
              <a:latin typeface="ＭＳ Ｐゴシック" panose="020B0600070205080204" pitchFamily="50" charset="-128"/>
              <a:ea typeface="ＭＳ Ｐゴシック" panose="020B0600070205080204" pitchFamily="50" charset="-128"/>
            </a:rPr>
            <a:t>利益確保から攻めの戦略へ</a:t>
          </a:r>
        </a:p>
      </xdr:txBody>
    </xdr:sp>
    <xdr:clientData/>
  </xdr:oneCellAnchor>
  <xdr:twoCellAnchor>
    <xdr:from>
      <xdr:col>3</xdr:col>
      <xdr:colOff>292082</xdr:colOff>
      <xdr:row>42</xdr:row>
      <xdr:rowOff>63967</xdr:rowOff>
    </xdr:from>
    <xdr:to>
      <xdr:col>7</xdr:col>
      <xdr:colOff>807715</xdr:colOff>
      <xdr:row>46</xdr:row>
      <xdr:rowOff>99056</xdr:rowOff>
    </xdr:to>
    <xdr:grpSp>
      <xdr:nvGrpSpPr>
        <xdr:cNvPr id="92" name="グループ化 91">
          <a:extLst>
            <a:ext uri="{FF2B5EF4-FFF2-40B4-BE49-F238E27FC236}">
              <a16:creationId xmlns:a16="http://schemas.microsoft.com/office/drawing/2014/main" id="{4DE20600-2448-BA5D-D27E-29CE9EF7BF0E}"/>
            </a:ext>
          </a:extLst>
        </xdr:cNvPr>
        <xdr:cNvGrpSpPr/>
      </xdr:nvGrpSpPr>
      <xdr:grpSpPr>
        <a:xfrm>
          <a:off x="2402822" y="8064967"/>
          <a:ext cx="3609353" cy="797089"/>
          <a:chOff x="3149646" y="4406900"/>
          <a:chExt cx="2881048" cy="833511"/>
        </a:xfrm>
      </xdr:grpSpPr>
      <xdr:cxnSp macro="">
        <xdr:nvCxnSpPr>
          <xdr:cNvPr id="89" name="直線矢印コネクタ 88">
            <a:extLst>
              <a:ext uri="{FF2B5EF4-FFF2-40B4-BE49-F238E27FC236}">
                <a16:creationId xmlns:a16="http://schemas.microsoft.com/office/drawing/2014/main" id="{52D9AF57-6758-A265-1803-C5EF5FD2F045}"/>
              </a:ext>
            </a:extLst>
          </xdr:cNvPr>
          <xdr:cNvCxnSpPr/>
        </xdr:nvCxnSpPr>
        <xdr:spPr>
          <a:xfrm>
            <a:off x="3418692" y="5175250"/>
            <a:ext cx="2151432" cy="0"/>
          </a:xfrm>
          <a:prstGeom prst="straightConnector1">
            <a:avLst/>
          </a:prstGeom>
          <a:ln w="12700">
            <a:solidFill>
              <a:schemeClr val="accent5"/>
            </a:solidFill>
            <a:headEnd type="triangle"/>
            <a:tailEnd type="triangle"/>
          </a:ln>
        </xdr:spPr>
        <xdr:style>
          <a:lnRef idx="1">
            <a:schemeClr val="accent1"/>
          </a:lnRef>
          <a:fillRef idx="0">
            <a:schemeClr val="accent1"/>
          </a:fillRef>
          <a:effectRef idx="0">
            <a:schemeClr val="accent1"/>
          </a:effectRef>
          <a:fontRef idx="minor">
            <a:schemeClr val="tx1"/>
          </a:fontRef>
        </xdr:style>
      </xdr:cxnSp>
      <xdr:grpSp>
        <xdr:nvGrpSpPr>
          <xdr:cNvPr id="69" name="グループ化 68">
            <a:extLst>
              <a:ext uri="{FF2B5EF4-FFF2-40B4-BE49-F238E27FC236}">
                <a16:creationId xmlns:a16="http://schemas.microsoft.com/office/drawing/2014/main" id="{4EC211E8-4291-AABA-79C6-21C4F791C0B1}"/>
              </a:ext>
            </a:extLst>
          </xdr:cNvPr>
          <xdr:cNvGrpSpPr/>
        </xdr:nvGrpSpPr>
        <xdr:grpSpPr>
          <a:xfrm>
            <a:off x="3357222" y="4537100"/>
            <a:ext cx="2432438" cy="520470"/>
            <a:chOff x="6133372" y="3597300"/>
            <a:chExt cx="3411592" cy="520470"/>
          </a:xfrm>
        </xdr:grpSpPr>
        <xdr:sp macro="" textlink="">
          <xdr:nvSpPr>
            <xdr:cNvPr id="39" name="正方形/長方形 38">
              <a:extLst>
                <a:ext uri="{FF2B5EF4-FFF2-40B4-BE49-F238E27FC236}">
                  <a16:creationId xmlns:a16="http://schemas.microsoft.com/office/drawing/2014/main" id="{2A69D73F-EF12-66CF-5ABC-254115D4C503}"/>
                </a:ext>
              </a:extLst>
            </xdr:cNvPr>
            <xdr:cNvSpPr/>
          </xdr:nvSpPr>
          <xdr:spPr>
            <a:xfrm>
              <a:off x="6151208" y="3602700"/>
              <a:ext cx="3157675" cy="497257"/>
            </a:xfrm>
            <a:prstGeom prst="rect">
              <a:avLst/>
            </a:prstGeom>
            <a:gradFill>
              <a:gsLst>
                <a:gs pos="1000">
                  <a:schemeClr val="accent5"/>
                </a:gs>
                <a:gs pos="45000">
                  <a:schemeClr val="accent5">
                    <a:lumMod val="20000"/>
                    <a:lumOff val="80000"/>
                  </a:schemeClr>
                </a:gs>
                <a:gs pos="57000">
                  <a:schemeClr val="accent4">
                    <a:lumMod val="20000"/>
                    <a:lumOff val="80000"/>
                  </a:schemeClr>
                </a:gs>
                <a:gs pos="11200">
                  <a:schemeClr val="accent5">
                    <a:lumMod val="60000"/>
                    <a:lumOff val="40000"/>
                  </a:schemeClr>
                </a:gs>
                <a:gs pos="89000">
                  <a:schemeClr val="accent4">
                    <a:lumMod val="60000"/>
                    <a:lumOff val="40000"/>
                  </a:schemeClr>
                </a:gs>
                <a:gs pos="100000">
                  <a:schemeClr val="accent4"/>
                </a:gs>
              </a:gsLst>
              <a:lin ang="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kumimoji="1" lang="ja-JP" altLang="en-US" sz="1000"/>
            </a:p>
          </xdr:txBody>
        </xdr:sp>
        <xdr:sp macro="" textlink="">
          <xdr:nvSpPr>
            <xdr:cNvPr id="42" name="フリーフォーム: 図形 41">
              <a:extLst>
                <a:ext uri="{FF2B5EF4-FFF2-40B4-BE49-F238E27FC236}">
                  <a16:creationId xmlns:a16="http://schemas.microsoft.com/office/drawing/2014/main" id="{988E6E80-262F-36EC-92E6-7FFEDABA7357}"/>
                </a:ext>
              </a:extLst>
            </xdr:cNvPr>
            <xdr:cNvSpPr/>
          </xdr:nvSpPr>
          <xdr:spPr>
            <a:xfrm>
              <a:off x="6133372" y="3597300"/>
              <a:ext cx="3189293" cy="103740"/>
            </a:xfrm>
            <a:custGeom>
              <a:avLst/>
              <a:gdLst>
                <a:gd name="connsiteX0" fmla="*/ 0 w 8723376"/>
                <a:gd name="connsiteY0" fmla="*/ 320040 h 521208"/>
                <a:gd name="connsiteX1" fmla="*/ 1993392 w 8723376"/>
                <a:gd name="connsiteY1" fmla="*/ 320040 h 521208"/>
                <a:gd name="connsiteX2" fmla="*/ 2221992 w 8723376"/>
                <a:gd name="connsiteY2" fmla="*/ 91440 h 521208"/>
                <a:gd name="connsiteX3" fmla="*/ 4169664 w 8723376"/>
                <a:gd name="connsiteY3" fmla="*/ 91440 h 521208"/>
                <a:gd name="connsiteX4" fmla="*/ 4599432 w 8723376"/>
                <a:gd name="connsiteY4" fmla="*/ 521208 h 521208"/>
                <a:gd name="connsiteX5" fmla="*/ 6345936 w 8723376"/>
                <a:gd name="connsiteY5" fmla="*/ 521208 h 521208"/>
                <a:gd name="connsiteX6" fmla="*/ 6620256 w 8723376"/>
                <a:gd name="connsiteY6" fmla="*/ 246888 h 521208"/>
                <a:gd name="connsiteX7" fmla="*/ 8723376 w 8723376"/>
                <a:gd name="connsiteY7" fmla="*/ 246888 h 521208"/>
                <a:gd name="connsiteX8" fmla="*/ 8723376 w 8723376"/>
                <a:gd name="connsiteY8" fmla="*/ 0 h 521208"/>
                <a:gd name="connsiteX9" fmla="*/ 9144 w 8723376"/>
                <a:gd name="connsiteY9" fmla="*/ 0 h 521208"/>
                <a:gd name="connsiteX10" fmla="*/ 0 w 8723376"/>
                <a:gd name="connsiteY10" fmla="*/ 320040 h 52120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8723376" h="521208">
                  <a:moveTo>
                    <a:pt x="0" y="320040"/>
                  </a:moveTo>
                  <a:lnTo>
                    <a:pt x="1993392" y="320040"/>
                  </a:lnTo>
                  <a:lnTo>
                    <a:pt x="2221992" y="91440"/>
                  </a:lnTo>
                  <a:lnTo>
                    <a:pt x="4169664" y="91440"/>
                  </a:lnTo>
                  <a:lnTo>
                    <a:pt x="4599432" y="521208"/>
                  </a:lnTo>
                  <a:lnTo>
                    <a:pt x="6345936" y="521208"/>
                  </a:lnTo>
                  <a:lnTo>
                    <a:pt x="6620256" y="246888"/>
                  </a:lnTo>
                  <a:lnTo>
                    <a:pt x="8723376" y="246888"/>
                  </a:lnTo>
                  <a:lnTo>
                    <a:pt x="8723376" y="0"/>
                  </a:lnTo>
                  <a:lnTo>
                    <a:pt x="9144" y="0"/>
                  </a:lnTo>
                  <a:lnTo>
                    <a:pt x="0" y="320040"/>
                  </a:lnTo>
                  <a:close/>
                </a:path>
              </a:pathLst>
            </a:custGeom>
            <a:solidFill>
              <a:schemeClr val="bg1">
                <a:alpha val="7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sz="1000"/>
            </a:p>
          </xdr:txBody>
        </xdr:sp>
        <xdr:sp macro="" textlink="">
          <xdr:nvSpPr>
            <xdr:cNvPr id="43" name="フリーフォーム: 図形 42">
              <a:extLst>
                <a:ext uri="{FF2B5EF4-FFF2-40B4-BE49-F238E27FC236}">
                  <a16:creationId xmlns:a16="http://schemas.microsoft.com/office/drawing/2014/main" id="{4B9803CA-91CA-F20E-A53F-AC764D4F2814}"/>
                </a:ext>
              </a:extLst>
            </xdr:cNvPr>
            <xdr:cNvSpPr/>
          </xdr:nvSpPr>
          <xdr:spPr>
            <a:xfrm flipV="1">
              <a:off x="6133372" y="3980941"/>
              <a:ext cx="3189293" cy="136829"/>
            </a:xfrm>
            <a:custGeom>
              <a:avLst/>
              <a:gdLst>
                <a:gd name="connsiteX0" fmla="*/ 0 w 8723376"/>
                <a:gd name="connsiteY0" fmla="*/ 320040 h 521208"/>
                <a:gd name="connsiteX1" fmla="*/ 1993392 w 8723376"/>
                <a:gd name="connsiteY1" fmla="*/ 320040 h 521208"/>
                <a:gd name="connsiteX2" fmla="*/ 2221992 w 8723376"/>
                <a:gd name="connsiteY2" fmla="*/ 91440 h 521208"/>
                <a:gd name="connsiteX3" fmla="*/ 4169664 w 8723376"/>
                <a:gd name="connsiteY3" fmla="*/ 91440 h 521208"/>
                <a:gd name="connsiteX4" fmla="*/ 4599432 w 8723376"/>
                <a:gd name="connsiteY4" fmla="*/ 521208 h 521208"/>
                <a:gd name="connsiteX5" fmla="*/ 6345936 w 8723376"/>
                <a:gd name="connsiteY5" fmla="*/ 521208 h 521208"/>
                <a:gd name="connsiteX6" fmla="*/ 6620256 w 8723376"/>
                <a:gd name="connsiteY6" fmla="*/ 246888 h 521208"/>
                <a:gd name="connsiteX7" fmla="*/ 8723376 w 8723376"/>
                <a:gd name="connsiteY7" fmla="*/ 246888 h 521208"/>
                <a:gd name="connsiteX8" fmla="*/ 8723376 w 8723376"/>
                <a:gd name="connsiteY8" fmla="*/ 0 h 521208"/>
                <a:gd name="connsiteX9" fmla="*/ 9144 w 8723376"/>
                <a:gd name="connsiteY9" fmla="*/ 0 h 521208"/>
                <a:gd name="connsiteX10" fmla="*/ 0 w 8723376"/>
                <a:gd name="connsiteY10" fmla="*/ 320040 h 52120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8723376" h="521208">
                  <a:moveTo>
                    <a:pt x="0" y="320040"/>
                  </a:moveTo>
                  <a:lnTo>
                    <a:pt x="1993392" y="320040"/>
                  </a:lnTo>
                  <a:lnTo>
                    <a:pt x="2221992" y="91440"/>
                  </a:lnTo>
                  <a:lnTo>
                    <a:pt x="4169664" y="91440"/>
                  </a:lnTo>
                  <a:lnTo>
                    <a:pt x="4599432" y="521208"/>
                  </a:lnTo>
                  <a:lnTo>
                    <a:pt x="6345936" y="521208"/>
                  </a:lnTo>
                  <a:lnTo>
                    <a:pt x="6620256" y="246888"/>
                  </a:lnTo>
                  <a:lnTo>
                    <a:pt x="8723376" y="246888"/>
                  </a:lnTo>
                  <a:lnTo>
                    <a:pt x="8723376" y="0"/>
                  </a:lnTo>
                  <a:lnTo>
                    <a:pt x="9144" y="0"/>
                  </a:lnTo>
                  <a:lnTo>
                    <a:pt x="0" y="320040"/>
                  </a:lnTo>
                  <a:close/>
                </a:path>
              </a:pathLst>
            </a:custGeom>
            <a:solidFill>
              <a:schemeClr val="bg1">
                <a:alpha val="7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sz="1000"/>
            </a:p>
          </xdr:txBody>
        </xdr:sp>
        <xdr:sp macro="" textlink="">
          <xdr:nvSpPr>
            <xdr:cNvPr id="44" name="フリーフォーム: 図形 43">
              <a:extLst>
                <a:ext uri="{FF2B5EF4-FFF2-40B4-BE49-F238E27FC236}">
                  <a16:creationId xmlns:a16="http://schemas.microsoft.com/office/drawing/2014/main" id="{6B1792B9-3816-0864-4343-CDAA3C214959}"/>
                </a:ext>
              </a:extLst>
            </xdr:cNvPr>
            <xdr:cNvSpPr/>
          </xdr:nvSpPr>
          <xdr:spPr>
            <a:xfrm>
              <a:off x="6152605" y="3607679"/>
              <a:ext cx="3155863" cy="100092"/>
            </a:xfrm>
            <a:custGeom>
              <a:avLst/>
              <a:gdLst>
                <a:gd name="connsiteX0" fmla="*/ 0 w 8631936"/>
                <a:gd name="connsiteY0" fmla="*/ 237744 h 448056"/>
                <a:gd name="connsiteX1" fmla="*/ 1938528 w 8631936"/>
                <a:gd name="connsiteY1" fmla="*/ 237744 h 448056"/>
                <a:gd name="connsiteX2" fmla="*/ 2176272 w 8631936"/>
                <a:gd name="connsiteY2" fmla="*/ 0 h 448056"/>
                <a:gd name="connsiteX3" fmla="*/ 4123944 w 8631936"/>
                <a:gd name="connsiteY3" fmla="*/ 0 h 448056"/>
                <a:gd name="connsiteX4" fmla="*/ 4572000 w 8631936"/>
                <a:gd name="connsiteY4" fmla="*/ 448056 h 448056"/>
                <a:gd name="connsiteX5" fmla="*/ 6291072 w 8631936"/>
                <a:gd name="connsiteY5" fmla="*/ 448056 h 448056"/>
                <a:gd name="connsiteX6" fmla="*/ 6565392 w 8631936"/>
                <a:gd name="connsiteY6" fmla="*/ 173736 h 448056"/>
                <a:gd name="connsiteX7" fmla="*/ 8631936 w 8631936"/>
                <a:gd name="connsiteY7" fmla="*/ 173736 h 4480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8631936" h="448056">
                  <a:moveTo>
                    <a:pt x="0" y="237744"/>
                  </a:moveTo>
                  <a:lnTo>
                    <a:pt x="1938528" y="237744"/>
                  </a:lnTo>
                  <a:lnTo>
                    <a:pt x="2176272" y="0"/>
                  </a:lnTo>
                  <a:lnTo>
                    <a:pt x="4123944" y="0"/>
                  </a:lnTo>
                  <a:lnTo>
                    <a:pt x="4572000" y="448056"/>
                  </a:lnTo>
                  <a:lnTo>
                    <a:pt x="6291072" y="448056"/>
                  </a:lnTo>
                  <a:lnTo>
                    <a:pt x="6565392" y="173736"/>
                  </a:lnTo>
                  <a:lnTo>
                    <a:pt x="8631936" y="173736"/>
                  </a:lnTo>
                </a:path>
              </a:pathLst>
            </a:custGeom>
            <a:noFill/>
            <a:ln w="12700">
              <a:solidFill>
                <a:schemeClr val="accent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sz="1000"/>
            </a:p>
          </xdr:txBody>
        </xdr:sp>
        <xdr:sp macro="" textlink="">
          <xdr:nvSpPr>
            <xdr:cNvPr id="45" name="フリーフォーム: 図形 44">
              <a:extLst>
                <a:ext uri="{FF2B5EF4-FFF2-40B4-BE49-F238E27FC236}">
                  <a16:creationId xmlns:a16="http://schemas.microsoft.com/office/drawing/2014/main" id="{14F095A1-DCD7-262C-087A-68DBAD0D65B3}"/>
                </a:ext>
              </a:extLst>
            </xdr:cNvPr>
            <xdr:cNvSpPr/>
          </xdr:nvSpPr>
          <xdr:spPr>
            <a:xfrm flipV="1">
              <a:off x="6152605" y="3992752"/>
              <a:ext cx="3155863" cy="100092"/>
            </a:xfrm>
            <a:custGeom>
              <a:avLst/>
              <a:gdLst>
                <a:gd name="connsiteX0" fmla="*/ 0 w 8631936"/>
                <a:gd name="connsiteY0" fmla="*/ 237744 h 448056"/>
                <a:gd name="connsiteX1" fmla="*/ 1938528 w 8631936"/>
                <a:gd name="connsiteY1" fmla="*/ 237744 h 448056"/>
                <a:gd name="connsiteX2" fmla="*/ 2176272 w 8631936"/>
                <a:gd name="connsiteY2" fmla="*/ 0 h 448056"/>
                <a:gd name="connsiteX3" fmla="*/ 4123944 w 8631936"/>
                <a:gd name="connsiteY3" fmla="*/ 0 h 448056"/>
                <a:gd name="connsiteX4" fmla="*/ 4572000 w 8631936"/>
                <a:gd name="connsiteY4" fmla="*/ 448056 h 448056"/>
                <a:gd name="connsiteX5" fmla="*/ 6291072 w 8631936"/>
                <a:gd name="connsiteY5" fmla="*/ 448056 h 448056"/>
                <a:gd name="connsiteX6" fmla="*/ 6565392 w 8631936"/>
                <a:gd name="connsiteY6" fmla="*/ 173736 h 448056"/>
                <a:gd name="connsiteX7" fmla="*/ 8631936 w 8631936"/>
                <a:gd name="connsiteY7" fmla="*/ 173736 h 4480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8631936" h="448056">
                  <a:moveTo>
                    <a:pt x="0" y="237744"/>
                  </a:moveTo>
                  <a:lnTo>
                    <a:pt x="1938528" y="237744"/>
                  </a:lnTo>
                  <a:lnTo>
                    <a:pt x="2176272" y="0"/>
                  </a:lnTo>
                  <a:lnTo>
                    <a:pt x="4123944" y="0"/>
                  </a:lnTo>
                  <a:lnTo>
                    <a:pt x="4572000" y="448056"/>
                  </a:lnTo>
                  <a:lnTo>
                    <a:pt x="6291072" y="448056"/>
                  </a:lnTo>
                  <a:lnTo>
                    <a:pt x="6565392" y="173736"/>
                  </a:lnTo>
                  <a:lnTo>
                    <a:pt x="8631936" y="173736"/>
                  </a:lnTo>
                </a:path>
              </a:pathLst>
            </a:custGeom>
            <a:noFill/>
            <a:ln w="12700">
              <a:solidFill>
                <a:schemeClr val="accent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sz="1000"/>
            </a:p>
          </xdr:txBody>
        </xdr:sp>
        <xdr:cxnSp macro="">
          <xdr:nvCxnSpPr>
            <xdr:cNvPr id="47" name="直線コネクタ 46">
              <a:extLst>
                <a:ext uri="{FF2B5EF4-FFF2-40B4-BE49-F238E27FC236}">
                  <a16:creationId xmlns:a16="http://schemas.microsoft.com/office/drawing/2014/main" id="{E5129468-B63C-620D-38BF-0C2049C17365}"/>
                </a:ext>
              </a:extLst>
            </xdr:cNvPr>
            <xdr:cNvCxnSpPr>
              <a:cxnSpLocks/>
            </xdr:cNvCxnSpPr>
          </xdr:nvCxnSpPr>
          <xdr:spPr>
            <a:xfrm>
              <a:off x="8099007" y="3707357"/>
              <a:ext cx="1437159"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50" name="直線コネクタ 49">
              <a:extLst>
                <a:ext uri="{FF2B5EF4-FFF2-40B4-BE49-F238E27FC236}">
                  <a16:creationId xmlns:a16="http://schemas.microsoft.com/office/drawing/2014/main" id="{D0EA11BC-7993-85B5-246E-6A5017AB0372}"/>
                </a:ext>
              </a:extLst>
            </xdr:cNvPr>
            <xdr:cNvCxnSpPr>
              <a:cxnSpLocks/>
            </xdr:cNvCxnSpPr>
          </xdr:nvCxnSpPr>
          <xdr:spPr>
            <a:xfrm>
              <a:off x="8116341" y="3992852"/>
              <a:ext cx="1428623"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51" name="直線コネクタ 50">
            <a:extLst>
              <a:ext uri="{FF2B5EF4-FFF2-40B4-BE49-F238E27FC236}">
                <a16:creationId xmlns:a16="http://schemas.microsoft.com/office/drawing/2014/main" id="{357F4253-45E7-D830-FD23-89D3913C582E}"/>
              </a:ext>
            </a:extLst>
          </xdr:cNvPr>
          <xdr:cNvCxnSpPr>
            <a:cxnSpLocks/>
          </xdr:cNvCxnSpPr>
        </xdr:nvCxnSpPr>
        <xdr:spPr>
          <a:xfrm flipV="1">
            <a:off x="4793035" y="4639750"/>
            <a:ext cx="0" cy="110050"/>
          </a:xfrm>
          <a:prstGeom prst="line">
            <a:avLst/>
          </a:prstGeom>
          <a:ln w="12700">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54" name="テキスト ボックス 26">
            <a:extLst>
              <a:ext uri="{FF2B5EF4-FFF2-40B4-BE49-F238E27FC236}">
                <a16:creationId xmlns:a16="http://schemas.microsoft.com/office/drawing/2014/main" id="{228B622E-1799-7D87-0D69-668AF1445ACD}"/>
              </a:ext>
            </a:extLst>
          </xdr:cNvPr>
          <xdr:cNvSpPr txBox="1"/>
        </xdr:nvSpPr>
        <xdr:spPr>
          <a:xfrm>
            <a:off x="3149646" y="4731908"/>
            <a:ext cx="262415" cy="12311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chorCtr="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en-US" altLang="ja-JP" sz="800" b="1">
                <a:solidFill>
                  <a:srgbClr val="C00000"/>
                </a:solidFill>
                <a:latin typeface="Arial" panose="020B0604020202020204" pitchFamily="34" charset="0"/>
                <a:ea typeface="ＭＳ Ｐゴシック" panose="020B0600070205080204" pitchFamily="50" charset="-128"/>
                <a:cs typeface="Arial" panose="020B0604020202020204" pitchFamily="34" charset="0"/>
              </a:rPr>
              <a:t>Input</a:t>
            </a:r>
            <a:endParaRPr kumimoji="1" lang="ja-JP" altLang="en-US" sz="800" b="1">
              <a:solidFill>
                <a:srgbClr val="C00000"/>
              </a:solidFill>
              <a:latin typeface="Arial" panose="020B0604020202020204" pitchFamily="34" charset="0"/>
              <a:ea typeface="ＭＳ Ｐゴシック" panose="020B0600070205080204" pitchFamily="50" charset="-128"/>
              <a:cs typeface="Arial" panose="020B0604020202020204" pitchFamily="34" charset="0"/>
            </a:endParaRPr>
          </a:p>
        </xdr:txBody>
      </xdr:sp>
      <xdr:sp macro="" textlink="">
        <xdr:nvSpPr>
          <xdr:cNvPr id="55" name="フリーフォーム: 図形 54">
            <a:extLst>
              <a:ext uri="{FF2B5EF4-FFF2-40B4-BE49-F238E27FC236}">
                <a16:creationId xmlns:a16="http://schemas.microsoft.com/office/drawing/2014/main" id="{BADBD68B-7CD3-200F-9834-57286438A3B2}"/>
              </a:ext>
            </a:extLst>
          </xdr:cNvPr>
          <xdr:cNvSpPr/>
        </xdr:nvSpPr>
        <xdr:spPr>
          <a:xfrm>
            <a:off x="3378688" y="4997374"/>
            <a:ext cx="45160" cy="212620"/>
          </a:xfrm>
          <a:custGeom>
            <a:avLst/>
            <a:gdLst>
              <a:gd name="connsiteX0" fmla="*/ 0 w 278295"/>
              <a:gd name="connsiteY0" fmla="*/ 0 h 487017"/>
              <a:gd name="connsiteX1" fmla="*/ 0 w 278295"/>
              <a:gd name="connsiteY1" fmla="*/ 178904 h 487017"/>
              <a:gd name="connsiteX2" fmla="*/ 278295 w 278295"/>
              <a:gd name="connsiteY2" fmla="*/ 318052 h 487017"/>
              <a:gd name="connsiteX3" fmla="*/ 278295 w 278295"/>
              <a:gd name="connsiteY3" fmla="*/ 487017 h 487017"/>
            </a:gdLst>
            <a:ahLst/>
            <a:cxnLst>
              <a:cxn ang="0">
                <a:pos x="connsiteX0" y="connsiteY0"/>
              </a:cxn>
              <a:cxn ang="0">
                <a:pos x="connsiteX1" y="connsiteY1"/>
              </a:cxn>
              <a:cxn ang="0">
                <a:pos x="connsiteX2" y="connsiteY2"/>
              </a:cxn>
              <a:cxn ang="0">
                <a:pos x="connsiteX3" y="connsiteY3"/>
              </a:cxn>
            </a:cxnLst>
            <a:rect l="l" t="t" r="r" b="b"/>
            <a:pathLst>
              <a:path w="278295" h="487017">
                <a:moveTo>
                  <a:pt x="0" y="0"/>
                </a:moveTo>
                <a:lnTo>
                  <a:pt x="0" y="178904"/>
                </a:lnTo>
                <a:lnTo>
                  <a:pt x="278295" y="318052"/>
                </a:lnTo>
                <a:lnTo>
                  <a:pt x="278295" y="487017"/>
                </a:lnTo>
              </a:path>
            </a:pathLst>
          </a:custGeom>
          <a:noFill/>
          <a:ln w="1270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sz="1000"/>
          </a:p>
        </xdr:txBody>
      </xdr:sp>
      <xdr:sp macro="" textlink="">
        <xdr:nvSpPr>
          <xdr:cNvPr id="56" name="フリーフォーム: 図形 55">
            <a:extLst>
              <a:ext uri="{FF2B5EF4-FFF2-40B4-BE49-F238E27FC236}">
                <a16:creationId xmlns:a16="http://schemas.microsoft.com/office/drawing/2014/main" id="{18969FA3-F55B-3AE8-E7E5-5DA1EF0F73AB}"/>
              </a:ext>
            </a:extLst>
          </xdr:cNvPr>
          <xdr:cNvSpPr/>
        </xdr:nvSpPr>
        <xdr:spPr>
          <a:xfrm flipH="1">
            <a:off x="5575386" y="5007080"/>
            <a:ext cx="45160" cy="212620"/>
          </a:xfrm>
          <a:custGeom>
            <a:avLst/>
            <a:gdLst>
              <a:gd name="connsiteX0" fmla="*/ 0 w 278295"/>
              <a:gd name="connsiteY0" fmla="*/ 0 h 487017"/>
              <a:gd name="connsiteX1" fmla="*/ 0 w 278295"/>
              <a:gd name="connsiteY1" fmla="*/ 178904 h 487017"/>
              <a:gd name="connsiteX2" fmla="*/ 278295 w 278295"/>
              <a:gd name="connsiteY2" fmla="*/ 318052 h 487017"/>
              <a:gd name="connsiteX3" fmla="*/ 278295 w 278295"/>
              <a:gd name="connsiteY3" fmla="*/ 487017 h 487017"/>
            </a:gdLst>
            <a:ahLst/>
            <a:cxnLst>
              <a:cxn ang="0">
                <a:pos x="connsiteX0" y="connsiteY0"/>
              </a:cxn>
              <a:cxn ang="0">
                <a:pos x="connsiteX1" y="connsiteY1"/>
              </a:cxn>
              <a:cxn ang="0">
                <a:pos x="connsiteX2" y="connsiteY2"/>
              </a:cxn>
              <a:cxn ang="0">
                <a:pos x="connsiteX3" y="connsiteY3"/>
              </a:cxn>
            </a:cxnLst>
            <a:rect l="l" t="t" r="r" b="b"/>
            <a:pathLst>
              <a:path w="278295" h="487017">
                <a:moveTo>
                  <a:pt x="0" y="0"/>
                </a:moveTo>
                <a:lnTo>
                  <a:pt x="0" y="178904"/>
                </a:lnTo>
                <a:lnTo>
                  <a:pt x="278295" y="318052"/>
                </a:lnTo>
                <a:lnTo>
                  <a:pt x="278295" y="487017"/>
                </a:lnTo>
              </a:path>
            </a:pathLst>
          </a:custGeom>
          <a:noFill/>
          <a:ln w="1270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sz="1000"/>
          </a:p>
        </xdr:txBody>
      </xdr:sp>
      <xdr:sp macro="" textlink="">
        <xdr:nvSpPr>
          <xdr:cNvPr id="58" name="テキスト ボックス 26">
            <a:extLst>
              <a:ext uri="{FF2B5EF4-FFF2-40B4-BE49-F238E27FC236}">
                <a16:creationId xmlns:a16="http://schemas.microsoft.com/office/drawing/2014/main" id="{C0B26A64-2192-4F70-FB54-1C79D21D20EF}"/>
              </a:ext>
            </a:extLst>
          </xdr:cNvPr>
          <xdr:cNvSpPr txBox="1"/>
        </xdr:nvSpPr>
        <xdr:spPr>
          <a:xfrm>
            <a:off x="3780205" y="5100034"/>
            <a:ext cx="1544934" cy="14037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t" anchorCtr="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800" b="1">
                <a:solidFill>
                  <a:sysClr val="windowText" lastClr="000000"/>
                </a:solidFill>
                <a:latin typeface="Arial" panose="020B0604020202020204" pitchFamily="34" charset="0"/>
                <a:ea typeface="ＭＳ Ｐゴシック" panose="020B0600070205080204" pitchFamily="50" charset="-128"/>
                <a:cs typeface="Arial" panose="020B0604020202020204" pitchFamily="34" charset="0"/>
              </a:rPr>
              <a:t>バリューチェーン・トータルリードタイム短縮</a:t>
            </a:r>
          </a:p>
        </xdr:txBody>
      </xdr:sp>
      <xdr:sp macro="" textlink="">
        <xdr:nvSpPr>
          <xdr:cNvPr id="60" name="テキスト ボックス 26">
            <a:extLst>
              <a:ext uri="{FF2B5EF4-FFF2-40B4-BE49-F238E27FC236}">
                <a16:creationId xmlns:a16="http://schemas.microsoft.com/office/drawing/2014/main" id="{A0CDE26A-5435-0923-6900-CC118A30B82F}"/>
              </a:ext>
            </a:extLst>
          </xdr:cNvPr>
          <xdr:cNvSpPr txBox="1"/>
        </xdr:nvSpPr>
        <xdr:spPr>
          <a:xfrm>
            <a:off x="5678576" y="4721543"/>
            <a:ext cx="352118" cy="12311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chorCtr="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en-US" altLang="ja-JP" sz="800" b="1">
                <a:solidFill>
                  <a:srgbClr val="C00000"/>
                </a:solidFill>
                <a:latin typeface="Arial" panose="020B0604020202020204" pitchFamily="34" charset="0"/>
                <a:ea typeface="ＭＳ Ｐゴシック" panose="020B0600070205080204" pitchFamily="50" charset="-128"/>
                <a:cs typeface="Arial" panose="020B0604020202020204" pitchFamily="34" charset="0"/>
              </a:rPr>
              <a:t>Output</a:t>
            </a:r>
            <a:endParaRPr kumimoji="1" lang="ja-JP" altLang="en-US" sz="800" b="1">
              <a:solidFill>
                <a:srgbClr val="C00000"/>
              </a:solidFill>
              <a:latin typeface="Arial" panose="020B0604020202020204" pitchFamily="34" charset="0"/>
              <a:ea typeface="ＭＳ Ｐゴシック" panose="020B0600070205080204" pitchFamily="50" charset="-128"/>
              <a:cs typeface="Arial" panose="020B0604020202020204" pitchFamily="34" charset="0"/>
            </a:endParaRPr>
          </a:p>
        </xdr:txBody>
      </xdr:sp>
      <xdr:cxnSp macro="">
        <xdr:nvCxnSpPr>
          <xdr:cNvPr id="61" name="直線コネクタ 60">
            <a:extLst>
              <a:ext uri="{FF2B5EF4-FFF2-40B4-BE49-F238E27FC236}">
                <a16:creationId xmlns:a16="http://schemas.microsoft.com/office/drawing/2014/main" id="{A5F73483-A47B-1D75-573D-99C1336F2D09}"/>
              </a:ext>
            </a:extLst>
          </xdr:cNvPr>
          <xdr:cNvCxnSpPr>
            <a:cxnSpLocks/>
          </xdr:cNvCxnSpPr>
        </xdr:nvCxnSpPr>
        <xdr:spPr>
          <a:xfrm flipV="1">
            <a:off x="4210058" y="4547479"/>
            <a:ext cx="0" cy="157871"/>
          </a:xfrm>
          <a:prstGeom prst="line">
            <a:avLst/>
          </a:prstGeom>
          <a:ln w="12700">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9">
            <a:extLst>
              <a:ext uri="{FF2B5EF4-FFF2-40B4-BE49-F238E27FC236}">
                <a16:creationId xmlns:a16="http://schemas.microsoft.com/office/drawing/2014/main" id="{93A64990-E29F-100A-7F02-9FBD12FE2FA7}"/>
              </a:ext>
            </a:extLst>
          </xdr:cNvPr>
          <xdr:cNvSpPr txBox="1"/>
        </xdr:nvSpPr>
        <xdr:spPr>
          <a:xfrm>
            <a:off x="4255150" y="4920361"/>
            <a:ext cx="220452" cy="12311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en-US" altLang="ja-JP" sz="800" b="1">
                <a:latin typeface="ＭＳ ゴシック" panose="020B0609070205080204" pitchFamily="49" charset="-128"/>
                <a:ea typeface="ＭＳ ゴシック" panose="020B0609070205080204" pitchFamily="49" charset="-128"/>
              </a:rPr>
              <a:t>Max.</a:t>
            </a:r>
            <a:endParaRPr kumimoji="1" lang="ja-JP" altLang="en-US" sz="800" b="1">
              <a:latin typeface="ＭＳ ゴシック" panose="020B0609070205080204" pitchFamily="49" charset="-128"/>
              <a:ea typeface="ＭＳ ゴシック" panose="020B0609070205080204" pitchFamily="49" charset="-128"/>
            </a:endParaRPr>
          </a:p>
        </xdr:txBody>
      </xdr:sp>
      <xdr:sp macro="" textlink="">
        <xdr:nvSpPr>
          <xdr:cNvPr id="64" name="テキスト ボックス 9">
            <a:extLst>
              <a:ext uri="{FF2B5EF4-FFF2-40B4-BE49-F238E27FC236}">
                <a16:creationId xmlns:a16="http://schemas.microsoft.com/office/drawing/2014/main" id="{B71C1A5E-91FD-4AAB-BFC1-A94070009835}"/>
              </a:ext>
            </a:extLst>
          </xdr:cNvPr>
          <xdr:cNvSpPr txBox="1"/>
        </xdr:nvSpPr>
        <xdr:spPr>
          <a:xfrm>
            <a:off x="4817299" y="4933638"/>
            <a:ext cx="220452" cy="12311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en-US" altLang="ja-JP" sz="800" b="1">
                <a:latin typeface="ＭＳ ゴシック" panose="020B0609070205080204" pitchFamily="49" charset="-128"/>
                <a:ea typeface="ＭＳ ゴシック" panose="020B0609070205080204" pitchFamily="49" charset="-128"/>
              </a:rPr>
              <a:t>Min.</a:t>
            </a:r>
            <a:endParaRPr kumimoji="1" lang="ja-JP" altLang="en-US" sz="800" b="1">
              <a:latin typeface="ＭＳ ゴシック" panose="020B0609070205080204" pitchFamily="49" charset="-128"/>
              <a:ea typeface="ＭＳ ゴシック" panose="020B0609070205080204" pitchFamily="49" charset="-128"/>
            </a:endParaRPr>
          </a:p>
        </xdr:txBody>
      </xdr:sp>
      <xdr:cxnSp macro="">
        <xdr:nvCxnSpPr>
          <xdr:cNvPr id="66" name="直線コネクタ 65">
            <a:extLst>
              <a:ext uri="{FF2B5EF4-FFF2-40B4-BE49-F238E27FC236}">
                <a16:creationId xmlns:a16="http://schemas.microsoft.com/office/drawing/2014/main" id="{CA675C9A-D012-CC50-C026-849A9DF929D6}"/>
              </a:ext>
            </a:extLst>
          </xdr:cNvPr>
          <xdr:cNvCxnSpPr>
            <a:cxnSpLocks/>
          </xdr:cNvCxnSpPr>
        </xdr:nvCxnSpPr>
        <xdr:spPr>
          <a:xfrm>
            <a:off x="4793035" y="4830250"/>
            <a:ext cx="0" cy="110050"/>
          </a:xfrm>
          <a:prstGeom prst="line">
            <a:avLst/>
          </a:prstGeom>
          <a:ln w="12700">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68" name="直線コネクタ 67">
            <a:extLst>
              <a:ext uri="{FF2B5EF4-FFF2-40B4-BE49-F238E27FC236}">
                <a16:creationId xmlns:a16="http://schemas.microsoft.com/office/drawing/2014/main" id="{127F274A-8174-B50E-AC90-CB3E7696F8DC}"/>
              </a:ext>
            </a:extLst>
          </xdr:cNvPr>
          <xdr:cNvCxnSpPr>
            <a:cxnSpLocks/>
          </xdr:cNvCxnSpPr>
        </xdr:nvCxnSpPr>
        <xdr:spPr>
          <a:xfrm>
            <a:off x="4210058" y="4876800"/>
            <a:ext cx="0" cy="152400"/>
          </a:xfrm>
          <a:prstGeom prst="line">
            <a:avLst/>
          </a:prstGeom>
          <a:ln w="12700">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40" name="テキスト ボックス 9">
            <a:extLst>
              <a:ext uri="{FF2B5EF4-FFF2-40B4-BE49-F238E27FC236}">
                <a16:creationId xmlns:a16="http://schemas.microsoft.com/office/drawing/2014/main" id="{28C13A6C-78B6-5C14-4727-36472DB376F2}"/>
              </a:ext>
            </a:extLst>
          </xdr:cNvPr>
          <xdr:cNvSpPr txBox="1"/>
        </xdr:nvSpPr>
        <xdr:spPr>
          <a:xfrm>
            <a:off x="3416044" y="4737946"/>
            <a:ext cx="424984" cy="11202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en-US" altLang="ja-JP" sz="800" b="1">
                <a:latin typeface="ＭＳ ゴシック" panose="020B0609070205080204" pitchFamily="49" charset="-128"/>
                <a:ea typeface="ＭＳ ゴシック" panose="020B0609070205080204" pitchFamily="49" charset="-128"/>
              </a:rPr>
              <a:t>1.</a:t>
            </a:r>
            <a:r>
              <a:rPr kumimoji="1" lang="ja-JP" altLang="en-US" sz="800" b="1">
                <a:latin typeface="ＭＳ ゴシック" panose="020B0609070205080204" pitchFamily="49" charset="-128"/>
                <a:ea typeface="ＭＳ ゴシック" panose="020B0609070205080204" pitchFamily="49" charset="-128"/>
              </a:rPr>
              <a:t>企画開発</a:t>
            </a:r>
          </a:p>
        </xdr:txBody>
      </xdr:sp>
      <xdr:sp macro="" textlink="">
        <xdr:nvSpPr>
          <xdr:cNvPr id="41" name="テキスト ボックス 9">
            <a:extLst>
              <a:ext uri="{FF2B5EF4-FFF2-40B4-BE49-F238E27FC236}">
                <a16:creationId xmlns:a16="http://schemas.microsoft.com/office/drawing/2014/main" id="{1038B48B-B36F-15AA-AD1B-5EB7FA4C20A8}"/>
              </a:ext>
            </a:extLst>
          </xdr:cNvPr>
          <xdr:cNvSpPr txBox="1"/>
        </xdr:nvSpPr>
        <xdr:spPr>
          <a:xfrm>
            <a:off x="5170555" y="4737945"/>
            <a:ext cx="446538" cy="119998"/>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en-US" altLang="ja-JP" sz="800" b="1">
                <a:latin typeface="ＭＳ ゴシック" panose="020B0609070205080204" pitchFamily="49" charset="-128"/>
                <a:ea typeface="ＭＳ ゴシック" panose="020B0609070205080204" pitchFamily="49" charset="-128"/>
              </a:rPr>
              <a:t>4.</a:t>
            </a:r>
            <a:r>
              <a:rPr kumimoji="1" lang="ja-JP" altLang="en-US" sz="800" b="1">
                <a:latin typeface="ＭＳ ゴシック" panose="020B0609070205080204" pitchFamily="49" charset="-128"/>
                <a:ea typeface="ＭＳ ゴシック" panose="020B0609070205080204" pitchFamily="49" charset="-128"/>
              </a:rPr>
              <a:t>物流管理</a:t>
            </a:r>
          </a:p>
        </xdr:txBody>
      </xdr:sp>
      <xdr:sp macro="" textlink="">
        <xdr:nvSpPr>
          <xdr:cNvPr id="46" name="矢印: 右 45">
            <a:extLst>
              <a:ext uri="{FF2B5EF4-FFF2-40B4-BE49-F238E27FC236}">
                <a16:creationId xmlns:a16="http://schemas.microsoft.com/office/drawing/2014/main" id="{41ED3F06-F205-879C-8CBC-96BFCCB72371}"/>
              </a:ext>
            </a:extLst>
          </xdr:cNvPr>
          <xdr:cNvSpPr/>
        </xdr:nvSpPr>
        <xdr:spPr>
          <a:xfrm>
            <a:off x="3853944" y="4743648"/>
            <a:ext cx="137809" cy="100092"/>
          </a:xfrm>
          <a:prstGeom prst="rightArrow">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sz="1000"/>
          </a:p>
        </xdr:txBody>
      </xdr:sp>
      <xdr:sp macro="" textlink="">
        <xdr:nvSpPr>
          <xdr:cNvPr id="52" name="矢印: 右 51">
            <a:extLst>
              <a:ext uri="{FF2B5EF4-FFF2-40B4-BE49-F238E27FC236}">
                <a16:creationId xmlns:a16="http://schemas.microsoft.com/office/drawing/2014/main" id="{C5A50D3D-8F61-8861-C320-09F2DDCA6110}"/>
              </a:ext>
            </a:extLst>
          </xdr:cNvPr>
          <xdr:cNvSpPr/>
        </xdr:nvSpPr>
        <xdr:spPr>
          <a:xfrm>
            <a:off x="4427669" y="4743648"/>
            <a:ext cx="137809" cy="100092"/>
          </a:xfrm>
          <a:prstGeom prst="rightArrow">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sz="1000"/>
          </a:p>
        </xdr:txBody>
      </xdr:sp>
      <xdr:sp macro="" textlink="">
        <xdr:nvSpPr>
          <xdr:cNvPr id="53" name="矢印: 右 52">
            <a:extLst>
              <a:ext uri="{FF2B5EF4-FFF2-40B4-BE49-F238E27FC236}">
                <a16:creationId xmlns:a16="http://schemas.microsoft.com/office/drawing/2014/main" id="{927D4D17-0545-E6AB-F5B7-963423283D22}"/>
              </a:ext>
            </a:extLst>
          </xdr:cNvPr>
          <xdr:cNvSpPr/>
        </xdr:nvSpPr>
        <xdr:spPr>
          <a:xfrm>
            <a:off x="5008583" y="4743648"/>
            <a:ext cx="137809" cy="100092"/>
          </a:xfrm>
          <a:prstGeom prst="rightArrow">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sz="1000"/>
          </a:p>
        </xdr:txBody>
      </xdr:sp>
      <xdr:sp macro="" textlink="">
        <xdr:nvSpPr>
          <xdr:cNvPr id="59" name="テキスト ボックス 9">
            <a:extLst>
              <a:ext uri="{FF2B5EF4-FFF2-40B4-BE49-F238E27FC236}">
                <a16:creationId xmlns:a16="http://schemas.microsoft.com/office/drawing/2014/main" id="{8AC14E76-CE90-58F9-D946-2D5440956819}"/>
              </a:ext>
            </a:extLst>
          </xdr:cNvPr>
          <xdr:cNvSpPr txBox="1"/>
        </xdr:nvSpPr>
        <xdr:spPr>
          <a:xfrm>
            <a:off x="4577001" y="4737944"/>
            <a:ext cx="438634" cy="143903"/>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en-US" altLang="ja-JP" sz="800" b="1">
                <a:latin typeface="ＭＳ ゴシック" panose="020B0609070205080204" pitchFamily="49" charset="-128"/>
                <a:ea typeface="ＭＳ ゴシック" panose="020B0609070205080204" pitchFamily="49" charset="-128"/>
              </a:rPr>
              <a:t>3.</a:t>
            </a:r>
            <a:r>
              <a:rPr kumimoji="1" lang="ja-JP" altLang="en-US" sz="800" b="1">
                <a:latin typeface="ＭＳ ゴシック" panose="020B0609070205080204" pitchFamily="49" charset="-128"/>
                <a:ea typeface="ＭＳ ゴシック" panose="020B0609070205080204" pitchFamily="49" charset="-128"/>
              </a:rPr>
              <a:t>技術製造</a:t>
            </a:r>
          </a:p>
        </xdr:txBody>
      </xdr:sp>
      <xdr:sp macro="" textlink="">
        <xdr:nvSpPr>
          <xdr:cNvPr id="62" name="テキスト ボックス 9">
            <a:extLst>
              <a:ext uri="{FF2B5EF4-FFF2-40B4-BE49-F238E27FC236}">
                <a16:creationId xmlns:a16="http://schemas.microsoft.com/office/drawing/2014/main" id="{BCDFD708-C805-52B2-DC1B-C7F30A90E0F3}"/>
              </a:ext>
            </a:extLst>
          </xdr:cNvPr>
          <xdr:cNvSpPr txBox="1"/>
        </xdr:nvSpPr>
        <xdr:spPr>
          <a:xfrm>
            <a:off x="3999172" y="4737944"/>
            <a:ext cx="459981" cy="127967"/>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en-US" altLang="ja-JP" sz="800" b="1">
                <a:latin typeface="ＭＳ ゴシック" panose="020B0609070205080204" pitchFamily="49" charset="-128"/>
                <a:ea typeface="ＭＳ ゴシック" panose="020B0609070205080204" pitchFamily="49" charset="-128"/>
              </a:rPr>
              <a:t>2.</a:t>
            </a:r>
            <a:r>
              <a:rPr kumimoji="1" lang="ja-JP" altLang="en-US" sz="800" b="1">
                <a:latin typeface="ＭＳ ゴシック" panose="020B0609070205080204" pitchFamily="49" charset="-128"/>
                <a:ea typeface="ＭＳ ゴシック" panose="020B0609070205080204" pitchFamily="49" charset="-128"/>
              </a:rPr>
              <a:t>販促営業</a:t>
            </a:r>
          </a:p>
        </xdr:txBody>
      </xdr:sp>
      <xdr:cxnSp macro="">
        <xdr:nvCxnSpPr>
          <xdr:cNvPr id="80" name="直線コネクタ 79">
            <a:extLst>
              <a:ext uri="{FF2B5EF4-FFF2-40B4-BE49-F238E27FC236}">
                <a16:creationId xmlns:a16="http://schemas.microsoft.com/office/drawing/2014/main" id="{2260DE00-B75C-8BD4-9979-7FD7253DDFB0}"/>
              </a:ext>
            </a:extLst>
          </xdr:cNvPr>
          <xdr:cNvCxnSpPr>
            <a:cxnSpLocks/>
          </xdr:cNvCxnSpPr>
        </xdr:nvCxnSpPr>
        <xdr:spPr>
          <a:xfrm flipV="1">
            <a:off x="5771421" y="4639750"/>
            <a:ext cx="0" cy="110050"/>
          </a:xfrm>
          <a:prstGeom prst="line">
            <a:avLst/>
          </a:prstGeom>
          <a:ln w="12700">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7F231B30-7826-4965-6E39-FD5F1632741D}"/>
              </a:ext>
            </a:extLst>
          </xdr:cNvPr>
          <xdr:cNvCxnSpPr>
            <a:cxnSpLocks/>
          </xdr:cNvCxnSpPr>
        </xdr:nvCxnSpPr>
        <xdr:spPr>
          <a:xfrm>
            <a:off x="5771421" y="4830250"/>
            <a:ext cx="0" cy="110050"/>
          </a:xfrm>
          <a:prstGeom prst="line">
            <a:avLst/>
          </a:prstGeom>
          <a:ln w="12700">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48" name="直線コネクタ 47">
            <a:extLst>
              <a:ext uri="{FF2B5EF4-FFF2-40B4-BE49-F238E27FC236}">
                <a16:creationId xmlns:a16="http://schemas.microsoft.com/office/drawing/2014/main" id="{7957AE9A-F082-DE61-53FC-3C4413F4D1AE}"/>
              </a:ext>
            </a:extLst>
          </xdr:cNvPr>
          <xdr:cNvCxnSpPr>
            <a:cxnSpLocks/>
          </xdr:cNvCxnSpPr>
        </xdr:nvCxnSpPr>
        <xdr:spPr>
          <a:xfrm>
            <a:off x="4786763" y="4528429"/>
            <a:ext cx="0" cy="93361"/>
          </a:xfrm>
          <a:prstGeom prst="line">
            <a:avLst/>
          </a:prstGeom>
          <a:ln w="12700">
            <a:solidFill>
              <a:schemeClr val="accent5"/>
            </a:solidFill>
            <a:headEnd type="none" w="med" len="sm"/>
            <a:tailEnd type="triangle" w="med" len="sm"/>
          </a:ln>
        </xdr:spPr>
        <xdr:style>
          <a:lnRef idx="1">
            <a:schemeClr val="accent1"/>
          </a:lnRef>
          <a:fillRef idx="0">
            <a:schemeClr val="accent1"/>
          </a:fillRef>
          <a:effectRef idx="0">
            <a:schemeClr val="accent1"/>
          </a:effectRef>
          <a:fontRef idx="minor">
            <a:schemeClr val="tx1"/>
          </a:fontRef>
        </xdr:style>
      </xdr:cxnSp>
      <xdr:sp macro="" textlink="">
        <xdr:nvSpPr>
          <xdr:cNvPr id="49" name="テキスト ボックス 26">
            <a:extLst>
              <a:ext uri="{FF2B5EF4-FFF2-40B4-BE49-F238E27FC236}">
                <a16:creationId xmlns:a16="http://schemas.microsoft.com/office/drawing/2014/main" id="{CCCE9AC8-FC00-522F-AA4E-11CA755E1A1F}"/>
              </a:ext>
            </a:extLst>
          </xdr:cNvPr>
          <xdr:cNvSpPr txBox="1"/>
        </xdr:nvSpPr>
        <xdr:spPr>
          <a:xfrm>
            <a:off x="4500363" y="4406900"/>
            <a:ext cx="578340" cy="12311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chorCtr="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800" b="1">
                <a:solidFill>
                  <a:srgbClr val="FF0000"/>
                </a:solidFill>
                <a:latin typeface="Arial" panose="020B0604020202020204" pitchFamily="34" charset="0"/>
                <a:ea typeface="ＭＳ Ｐゴシック" panose="020B0600070205080204" pitchFamily="50" charset="-128"/>
                <a:cs typeface="Arial" panose="020B0604020202020204" pitchFamily="34" charset="0"/>
              </a:rPr>
              <a:t>ボトルネック</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365760</xdr:colOff>
      <xdr:row>34</xdr:row>
      <xdr:rowOff>83820</xdr:rowOff>
    </xdr:from>
    <xdr:to>
      <xdr:col>8</xdr:col>
      <xdr:colOff>158334</xdr:colOff>
      <xdr:row>38</xdr:row>
      <xdr:rowOff>38100</xdr:rowOff>
    </xdr:to>
    <xdr:grpSp>
      <xdr:nvGrpSpPr>
        <xdr:cNvPr id="36" name="グループ化 35">
          <a:extLst>
            <a:ext uri="{FF2B5EF4-FFF2-40B4-BE49-F238E27FC236}">
              <a16:creationId xmlns:a16="http://schemas.microsoft.com/office/drawing/2014/main" id="{620BCBA9-7D83-45E9-B29B-21E85B4C1D80}"/>
            </a:ext>
          </a:extLst>
        </xdr:cNvPr>
        <xdr:cNvGrpSpPr/>
      </xdr:nvGrpSpPr>
      <xdr:grpSpPr>
        <a:xfrm>
          <a:off x="624840" y="6560820"/>
          <a:ext cx="4181694" cy="716280"/>
          <a:chOff x="2979420" y="8107680"/>
          <a:chExt cx="4532214" cy="716280"/>
        </a:xfrm>
      </xdr:grpSpPr>
      <xdr:grpSp>
        <xdr:nvGrpSpPr>
          <xdr:cNvPr id="37" name="グループ化 36">
            <a:extLst>
              <a:ext uri="{FF2B5EF4-FFF2-40B4-BE49-F238E27FC236}">
                <a16:creationId xmlns:a16="http://schemas.microsoft.com/office/drawing/2014/main" id="{DBE65CDE-F5E7-3361-9D8B-D972F797FEEF}"/>
              </a:ext>
            </a:extLst>
          </xdr:cNvPr>
          <xdr:cNvGrpSpPr/>
        </xdr:nvGrpSpPr>
        <xdr:grpSpPr>
          <a:xfrm>
            <a:off x="2979420" y="8107680"/>
            <a:ext cx="2857500" cy="716280"/>
            <a:chOff x="312420" y="8732520"/>
            <a:chExt cx="2857500" cy="792480"/>
          </a:xfrm>
        </xdr:grpSpPr>
        <xdr:sp macro="" textlink="">
          <xdr:nvSpPr>
            <xdr:cNvPr id="42" name="四角形: 角を丸くする 41">
              <a:extLst>
                <a:ext uri="{FF2B5EF4-FFF2-40B4-BE49-F238E27FC236}">
                  <a16:creationId xmlns:a16="http://schemas.microsoft.com/office/drawing/2014/main" id="{C2218168-4FA4-1A9D-3A77-647E225CD1C8}"/>
                </a:ext>
              </a:extLst>
            </xdr:cNvPr>
            <xdr:cNvSpPr/>
          </xdr:nvSpPr>
          <xdr:spPr>
            <a:xfrm>
              <a:off x="312420" y="8732520"/>
              <a:ext cx="2286000" cy="563880"/>
            </a:xfrm>
            <a:prstGeom prst="roundRect">
              <a:avLst>
                <a:gd name="adj" fmla="val 11604"/>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3" name="テキスト ボックス 42">
              <a:extLst>
                <a:ext uri="{FF2B5EF4-FFF2-40B4-BE49-F238E27FC236}">
                  <a16:creationId xmlns:a16="http://schemas.microsoft.com/office/drawing/2014/main" id="{9FB1BA47-5F56-3364-A216-76F3EEF1C969}"/>
                </a:ext>
              </a:extLst>
            </xdr:cNvPr>
            <xdr:cNvSpPr txBox="1"/>
          </xdr:nvSpPr>
          <xdr:spPr>
            <a:xfrm>
              <a:off x="342999" y="8869680"/>
              <a:ext cx="136388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latin typeface="ＭＳ Ｐゴシック" panose="020B0600070205080204" pitchFamily="50" charset="-128"/>
                  <a:ea typeface="ＭＳ Ｐゴシック" panose="020B0600070205080204" pitchFamily="50" charset="-128"/>
                </a:rPr>
                <a:t>人時生産性＝</a:t>
              </a:r>
            </a:p>
          </xdr:txBody>
        </xdr:sp>
        <xdr:sp macro="" textlink="">
          <xdr:nvSpPr>
            <xdr:cNvPr id="44" name="テキスト ボックス 43">
              <a:extLst>
                <a:ext uri="{FF2B5EF4-FFF2-40B4-BE49-F238E27FC236}">
                  <a16:creationId xmlns:a16="http://schemas.microsoft.com/office/drawing/2014/main" id="{C4BF0A32-A1B1-9388-00EE-11841B30D337}"/>
                </a:ext>
              </a:extLst>
            </xdr:cNvPr>
            <xdr:cNvSpPr txBox="1"/>
          </xdr:nvSpPr>
          <xdr:spPr>
            <a:xfrm>
              <a:off x="1173480" y="8732520"/>
              <a:ext cx="137743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b="1">
                  <a:latin typeface="ＭＳ Ｐゴシック" panose="020B0600070205080204" pitchFamily="50" charset="-128"/>
                  <a:ea typeface="ＭＳ Ｐゴシック" panose="020B0600070205080204" pitchFamily="50" charset="-128"/>
                </a:rPr>
                <a:t>付加価値額</a:t>
              </a:r>
            </a:p>
          </xdr:txBody>
        </xdr:sp>
        <xdr:sp macro="" textlink="">
          <xdr:nvSpPr>
            <xdr:cNvPr id="45" name="テキスト ボックス 44">
              <a:extLst>
                <a:ext uri="{FF2B5EF4-FFF2-40B4-BE49-F238E27FC236}">
                  <a16:creationId xmlns:a16="http://schemas.microsoft.com/office/drawing/2014/main" id="{D5A31015-8018-8354-6CF1-9358B8B0543C}"/>
                </a:ext>
              </a:extLst>
            </xdr:cNvPr>
            <xdr:cNvSpPr txBox="1"/>
          </xdr:nvSpPr>
          <xdr:spPr>
            <a:xfrm>
              <a:off x="1457987" y="8999220"/>
              <a:ext cx="8366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b="1">
                  <a:latin typeface="ＭＳ Ｐゴシック" panose="020B0600070205080204" pitchFamily="50" charset="-128"/>
                  <a:ea typeface="ＭＳ Ｐゴシック" panose="020B0600070205080204" pitchFamily="50" charset="-128"/>
                </a:rPr>
                <a:t>労働時間</a:t>
              </a:r>
            </a:p>
          </xdr:txBody>
        </xdr:sp>
        <xdr:cxnSp macro="">
          <xdr:nvCxnSpPr>
            <xdr:cNvPr id="46" name="直線コネクタ 45">
              <a:extLst>
                <a:ext uri="{FF2B5EF4-FFF2-40B4-BE49-F238E27FC236}">
                  <a16:creationId xmlns:a16="http://schemas.microsoft.com/office/drawing/2014/main" id="{FD1DA4BD-8ED1-9D8E-2AC2-43E50609B5C0}"/>
                </a:ext>
              </a:extLst>
            </xdr:cNvPr>
            <xdr:cNvCxnSpPr/>
          </xdr:nvCxnSpPr>
          <xdr:spPr>
            <a:xfrm>
              <a:off x="1309892" y="9006840"/>
              <a:ext cx="1052308"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47" name="テキスト ボックス 46">
              <a:extLst>
                <a:ext uri="{FF2B5EF4-FFF2-40B4-BE49-F238E27FC236}">
                  <a16:creationId xmlns:a16="http://schemas.microsoft.com/office/drawing/2014/main" id="{F3553BFF-10FA-E1C4-C5EC-0B16473D1CBF}"/>
                </a:ext>
              </a:extLst>
            </xdr:cNvPr>
            <xdr:cNvSpPr txBox="1"/>
          </xdr:nvSpPr>
          <xdr:spPr>
            <a:xfrm>
              <a:off x="318398" y="9349740"/>
              <a:ext cx="2851522"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rPr>
                <a:t>付加価値額簡易計算式（売上高－外注仕入額）</a:t>
              </a:r>
            </a:p>
          </xdr:txBody>
        </xdr:sp>
      </xdr:grpSp>
      <xdr:cxnSp macro="">
        <xdr:nvCxnSpPr>
          <xdr:cNvPr id="38" name="直線コネクタ 37">
            <a:extLst>
              <a:ext uri="{FF2B5EF4-FFF2-40B4-BE49-F238E27FC236}">
                <a16:creationId xmlns:a16="http://schemas.microsoft.com/office/drawing/2014/main" id="{950DE04D-7543-2A74-61AD-EE14404DD709}"/>
              </a:ext>
            </a:extLst>
          </xdr:cNvPr>
          <xdr:cNvCxnSpPr/>
        </xdr:nvCxnSpPr>
        <xdr:spPr>
          <a:xfrm>
            <a:off x="4930140" y="8252460"/>
            <a:ext cx="586740" cy="0"/>
          </a:xfrm>
          <a:prstGeom prst="line">
            <a:avLst/>
          </a:prstGeom>
          <a:ln w="12700">
            <a:solidFill>
              <a:schemeClr val="accent5"/>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4F2E32F1-8E57-C8F0-3908-9E2723D8BD9B}"/>
              </a:ext>
            </a:extLst>
          </xdr:cNvPr>
          <xdr:cNvCxnSpPr/>
        </xdr:nvCxnSpPr>
        <xdr:spPr>
          <a:xfrm>
            <a:off x="4930140" y="8511540"/>
            <a:ext cx="586740" cy="0"/>
          </a:xfrm>
          <a:prstGeom prst="line">
            <a:avLst/>
          </a:prstGeom>
          <a:ln w="12700">
            <a:solidFill>
              <a:schemeClr val="accent5"/>
            </a:solidFill>
          </a:ln>
        </xdr:spPr>
        <xdr:style>
          <a:lnRef idx="1">
            <a:schemeClr val="accent1"/>
          </a:lnRef>
          <a:fillRef idx="0">
            <a:schemeClr val="accent1"/>
          </a:fillRef>
          <a:effectRef idx="0">
            <a:schemeClr val="accent1"/>
          </a:effectRef>
          <a:fontRef idx="minor">
            <a:schemeClr val="tx1"/>
          </a:fontRef>
        </xdr:style>
      </xdr:cxnSp>
      <xdr:sp macro="" textlink="">
        <xdr:nvSpPr>
          <xdr:cNvPr id="40" name="テキスト ボックス 39">
            <a:extLst>
              <a:ext uri="{FF2B5EF4-FFF2-40B4-BE49-F238E27FC236}">
                <a16:creationId xmlns:a16="http://schemas.microsoft.com/office/drawing/2014/main" id="{D3C86D5F-F2AA-B55E-6C8E-54236E5E61AA}"/>
              </a:ext>
            </a:extLst>
          </xdr:cNvPr>
          <xdr:cNvSpPr txBox="1"/>
        </xdr:nvSpPr>
        <xdr:spPr>
          <a:xfrm>
            <a:off x="5486400" y="8122920"/>
            <a:ext cx="19270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Ｐゴシック" panose="020B0600070205080204" pitchFamily="50" charset="-128"/>
                <a:ea typeface="ＭＳ Ｐゴシック" panose="020B0600070205080204" pitchFamily="50" charset="-128"/>
              </a:rPr>
              <a:t>いかに付加価値額を高めるか？</a:t>
            </a:r>
          </a:p>
        </xdr:txBody>
      </xdr:sp>
      <xdr:sp macro="" textlink="">
        <xdr:nvSpPr>
          <xdr:cNvPr id="41" name="テキスト ボックス 40">
            <a:extLst>
              <a:ext uri="{FF2B5EF4-FFF2-40B4-BE49-F238E27FC236}">
                <a16:creationId xmlns:a16="http://schemas.microsoft.com/office/drawing/2014/main" id="{F5B41A42-82C0-7BFF-026D-B37C812C1FFF}"/>
              </a:ext>
            </a:extLst>
          </xdr:cNvPr>
          <xdr:cNvSpPr txBox="1"/>
        </xdr:nvSpPr>
        <xdr:spPr>
          <a:xfrm>
            <a:off x="5486400" y="8389620"/>
            <a:ext cx="202523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Ｐゴシック" panose="020B0600070205080204" pitchFamily="50" charset="-128"/>
                <a:ea typeface="ＭＳ Ｐゴシック" panose="020B0600070205080204" pitchFamily="50" charset="-128"/>
              </a:rPr>
              <a:t>いかに労働時間を縮減できるか？</a:t>
            </a:r>
          </a:p>
        </xdr:txBody>
      </xdr:sp>
    </xdr:grpSp>
    <xdr:clientData/>
  </xdr:twoCellAnchor>
  <xdr:twoCellAnchor>
    <xdr:from>
      <xdr:col>7</xdr:col>
      <xdr:colOff>236220</xdr:colOff>
      <xdr:row>29</xdr:row>
      <xdr:rowOff>22860</xdr:rowOff>
    </xdr:from>
    <xdr:to>
      <xdr:col>9</xdr:col>
      <xdr:colOff>426720</xdr:colOff>
      <xdr:row>29</xdr:row>
      <xdr:rowOff>106680</xdr:rowOff>
    </xdr:to>
    <xdr:sp macro="" textlink="">
      <xdr:nvSpPr>
        <xdr:cNvPr id="50" name="フリーフォーム: 図形 49">
          <a:extLst>
            <a:ext uri="{FF2B5EF4-FFF2-40B4-BE49-F238E27FC236}">
              <a16:creationId xmlns:a16="http://schemas.microsoft.com/office/drawing/2014/main" id="{0AAE01B2-1548-73A6-B702-94C4C754102E}"/>
            </a:ext>
          </a:extLst>
        </xdr:cNvPr>
        <xdr:cNvSpPr/>
      </xdr:nvSpPr>
      <xdr:spPr>
        <a:xfrm>
          <a:off x="4450080" y="5547360"/>
          <a:ext cx="1059180" cy="83820"/>
        </a:xfrm>
        <a:custGeom>
          <a:avLst/>
          <a:gdLst>
            <a:gd name="connsiteX0" fmla="*/ 0 w 1059180"/>
            <a:gd name="connsiteY0" fmla="*/ 0 h 83820"/>
            <a:gd name="connsiteX1" fmla="*/ 0 w 1059180"/>
            <a:gd name="connsiteY1" fmla="*/ 83820 h 83820"/>
            <a:gd name="connsiteX2" fmla="*/ 1059180 w 1059180"/>
            <a:gd name="connsiteY2" fmla="*/ 83820 h 83820"/>
          </a:gdLst>
          <a:ahLst/>
          <a:cxnLst>
            <a:cxn ang="0">
              <a:pos x="connsiteX0" y="connsiteY0"/>
            </a:cxn>
            <a:cxn ang="0">
              <a:pos x="connsiteX1" y="connsiteY1"/>
            </a:cxn>
            <a:cxn ang="0">
              <a:pos x="connsiteX2" y="connsiteY2"/>
            </a:cxn>
          </a:cxnLst>
          <a:rect l="l" t="t" r="r" b="b"/>
          <a:pathLst>
            <a:path w="1059180" h="83820">
              <a:moveTo>
                <a:pt x="0" y="0"/>
              </a:moveTo>
              <a:lnTo>
                <a:pt x="0" y="83820"/>
              </a:lnTo>
              <a:lnTo>
                <a:pt x="1059180" y="83820"/>
              </a:lnTo>
            </a:path>
          </a:pathLst>
        </a:custGeom>
        <a:noFill/>
        <a:ln>
          <a:solidFill>
            <a:schemeClr val="accent5"/>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388620</xdr:colOff>
      <xdr:row>67</xdr:row>
      <xdr:rowOff>0</xdr:rowOff>
    </xdr:from>
    <xdr:to>
      <xdr:col>10</xdr:col>
      <xdr:colOff>419100</xdr:colOff>
      <xdr:row>81</xdr:row>
      <xdr:rowOff>76200</xdr:rowOff>
    </xdr:to>
    <xdr:graphicFrame macro="">
      <xdr:nvGraphicFramePr>
        <xdr:cNvPr id="51" name="グラフ 50">
          <a:extLst>
            <a:ext uri="{FF2B5EF4-FFF2-40B4-BE49-F238E27FC236}">
              <a16:creationId xmlns:a16="http://schemas.microsoft.com/office/drawing/2014/main" id="{2F1694E7-4D7E-8E2E-C952-7B427FD8CA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396240</xdr:colOff>
      <xdr:row>74</xdr:row>
      <xdr:rowOff>137160</xdr:rowOff>
    </xdr:from>
    <xdr:to>
      <xdr:col>7</xdr:col>
      <xdr:colOff>7620</xdr:colOff>
      <xdr:row>80</xdr:row>
      <xdr:rowOff>38100</xdr:rowOff>
    </xdr:to>
    <xdr:sp macro="" textlink="">
      <xdr:nvSpPr>
        <xdr:cNvPr id="52" name="フリーフォーム: 図形 51">
          <a:extLst>
            <a:ext uri="{FF2B5EF4-FFF2-40B4-BE49-F238E27FC236}">
              <a16:creationId xmlns:a16="http://schemas.microsoft.com/office/drawing/2014/main" id="{3339C087-3E90-42F2-52E4-B2E7B07A2630}"/>
            </a:ext>
          </a:extLst>
        </xdr:cNvPr>
        <xdr:cNvSpPr/>
      </xdr:nvSpPr>
      <xdr:spPr>
        <a:xfrm>
          <a:off x="2857500" y="14234160"/>
          <a:ext cx="1363980" cy="1043940"/>
        </a:xfrm>
        <a:custGeom>
          <a:avLst/>
          <a:gdLst>
            <a:gd name="connsiteX0" fmla="*/ 381000 w 1363980"/>
            <a:gd name="connsiteY0" fmla="*/ 0 h 1043940"/>
            <a:gd name="connsiteX1" fmla="*/ 0 w 1363980"/>
            <a:gd name="connsiteY1" fmla="*/ 0 h 1043940"/>
            <a:gd name="connsiteX2" fmla="*/ 0 w 1363980"/>
            <a:gd name="connsiteY2" fmla="*/ 1043940 h 1043940"/>
            <a:gd name="connsiteX3" fmla="*/ 1363980 w 1363980"/>
            <a:gd name="connsiteY3" fmla="*/ 1043940 h 1043940"/>
          </a:gdLst>
          <a:ahLst/>
          <a:cxnLst>
            <a:cxn ang="0">
              <a:pos x="connsiteX0" y="connsiteY0"/>
            </a:cxn>
            <a:cxn ang="0">
              <a:pos x="connsiteX1" y="connsiteY1"/>
            </a:cxn>
            <a:cxn ang="0">
              <a:pos x="connsiteX2" y="connsiteY2"/>
            </a:cxn>
            <a:cxn ang="0">
              <a:pos x="connsiteX3" y="connsiteY3"/>
            </a:cxn>
          </a:cxnLst>
          <a:rect l="l" t="t" r="r" b="b"/>
          <a:pathLst>
            <a:path w="1363980" h="1043940">
              <a:moveTo>
                <a:pt x="381000" y="0"/>
              </a:moveTo>
              <a:lnTo>
                <a:pt x="0" y="0"/>
              </a:lnTo>
              <a:lnTo>
                <a:pt x="0" y="1043940"/>
              </a:lnTo>
              <a:lnTo>
                <a:pt x="1363980" y="1043940"/>
              </a:lnTo>
            </a:path>
          </a:pathLst>
        </a:custGeom>
        <a:noFill/>
        <a:ln w="1270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xdr:col>
      <xdr:colOff>251460</xdr:colOff>
      <xdr:row>76</xdr:row>
      <xdr:rowOff>76200</xdr:rowOff>
    </xdr:from>
    <xdr:ext cx="855299" cy="442429"/>
    <xdr:sp macro="" textlink="">
      <xdr:nvSpPr>
        <xdr:cNvPr id="53" name="テキスト ボックス 52">
          <a:extLst>
            <a:ext uri="{FF2B5EF4-FFF2-40B4-BE49-F238E27FC236}">
              <a16:creationId xmlns:a16="http://schemas.microsoft.com/office/drawing/2014/main" id="{E678EFCB-B73A-23AD-8721-D85B72EAD603}"/>
            </a:ext>
          </a:extLst>
        </xdr:cNvPr>
        <xdr:cNvSpPr txBox="1"/>
      </xdr:nvSpPr>
      <xdr:spPr>
        <a:xfrm>
          <a:off x="2453640" y="14554200"/>
          <a:ext cx="855299" cy="442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latin typeface="ＭＳ Ｐゴシック" panose="020B0600070205080204" pitchFamily="50" charset="-128"/>
              <a:ea typeface="ＭＳ Ｐゴシック" panose="020B0600070205080204" pitchFamily="50" charset="-128"/>
            </a:rPr>
            <a:t>攻めの戦略</a:t>
          </a:r>
        </a:p>
        <a:p>
          <a:r>
            <a:rPr kumimoji="1" lang="ja-JP" altLang="en-US" sz="1000" b="1">
              <a:latin typeface="ＭＳ Ｐゴシック" panose="020B0600070205080204" pitchFamily="50" charset="-128"/>
              <a:ea typeface="ＭＳ Ｐゴシック" panose="020B0600070205080204" pitchFamily="50" charset="-128"/>
            </a:rPr>
            <a:t>三予算</a:t>
          </a:r>
        </a:p>
      </xdr:txBody>
    </xdr:sp>
    <xdr:clientData/>
  </xdr:oneCellAnchor>
  <xdr:twoCellAnchor>
    <xdr:from>
      <xdr:col>0</xdr:col>
      <xdr:colOff>167640</xdr:colOff>
      <xdr:row>71</xdr:row>
      <xdr:rowOff>30480</xdr:rowOff>
    </xdr:from>
    <xdr:to>
      <xdr:col>0</xdr:col>
      <xdr:colOff>251460</xdr:colOff>
      <xdr:row>73</xdr:row>
      <xdr:rowOff>152400</xdr:rowOff>
    </xdr:to>
    <xdr:sp macro="" textlink="">
      <xdr:nvSpPr>
        <xdr:cNvPr id="2" name="左中かっこ 1">
          <a:extLst>
            <a:ext uri="{FF2B5EF4-FFF2-40B4-BE49-F238E27FC236}">
              <a16:creationId xmlns:a16="http://schemas.microsoft.com/office/drawing/2014/main" id="{D41B99CC-EE7F-E32E-6AFA-C8D39668AB22}"/>
            </a:ext>
          </a:extLst>
        </xdr:cNvPr>
        <xdr:cNvSpPr/>
      </xdr:nvSpPr>
      <xdr:spPr>
        <a:xfrm>
          <a:off x="167640" y="13555980"/>
          <a:ext cx="83820" cy="502920"/>
        </a:xfrm>
        <a:prstGeom prst="lef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83820</xdr:colOff>
      <xdr:row>72</xdr:row>
      <xdr:rowOff>91440</xdr:rowOff>
    </xdr:from>
    <xdr:to>
      <xdr:col>1</xdr:col>
      <xdr:colOff>0</xdr:colOff>
      <xdr:row>77</xdr:row>
      <xdr:rowOff>99060</xdr:rowOff>
    </xdr:to>
    <xdr:sp macro="" textlink="">
      <xdr:nvSpPr>
        <xdr:cNvPr id="3" name="フリーフォーム: 図形 2">
          <a:extLst>
            <a:ext uri="{FF2B5EF4-FFF2-40B4-BE49-F238E27FC236}">
              <a16:creationId xmlns:a16="http://schemas.microsoft.com/office/drawing/2014/main" id="{5FC89CE8-67CF-AFF7-511B-436C0459947B}"/>
            </a:ext>
          </a:extLst>
        </xdr:cNvPr>
        <xdr:cNvSpPr/>
      </xdr:nvSpPr>
      <xdr:spPr>
        <a:xfrm>
          <a:off x="83820" y="13807440"/>
          <a:ext cx="175260" cy="960120"/>
        </a:xfrm>
        <a:custGeom>
          <a:avLst/>
          <a:gdLst>
            <a:gd name="connsiteX0" fmla="*/ 76200 w 175260"/>
            <a:gd name="connsiteY0" fmla="*/ 0 h 975360"/>
            <a:gd name="connsiteX1" fmla="*/ 0 w 175260"/>
            <a:gd name="connsiteY1" fmla="*/ 0 h 975360"/>
            <a:gd name="connsiteX2" fmla="*/ 0 w 175260"/>
            <a:gd name="connsiteY2" fmla="*/ 975360 h 975360"/>
            <a:gd name="connsiteX3" fmla="*/ 175260 w 175260"/>
            <a:gd name="connsiteY3" fmla="*/ 975360 h 975360"/>
          </a:gdLst>
          <a:ahLst/>
          <a:cxnLst>
            <a:cxn ang="0">
              <a:pos x="connsiteX0" y="connsiteY0"/>
            </a:cxn>
            <a:cxn ang="0">
              <a:pos x="connsiteX1" y="connsiteY1"/>
            </a:cxn>
            <a:cxn ang="0">
              <a:pos x="connsiteX2" y="connsiteY2"/>
            </a:cxn>
            <a:cxn ang="0">
              <a:pos x="connsiteX3" y="connsiteY3"/>
            </a:cxn>
          </a:cxnLst>
          <a:rect l="l" t="t" r="r" b="b"/>
          <a:pathLst>
            <a:path w="175260" h="975360">
              <a:moveTo>
                <a:pt x="76200" y="0"/>
              </a:moveTo>
              <a:lnTo>
                <a:pt x="0" y="0"/>
              </a:lnTo>
              <a:lnTo>
                <a:pt x="0" y="975360"/>
              </a:lnTo>
              <a:lnTo>
                <a:pt x="175260" y="975360"/>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148590</xdr:colOff>
      <xdr:row>72</xdr:row>
      <xdr:rowOff>53340</xdr:rowOff>
    </xdr:from>
    <xdr:to>
      <xdr:col>9</xdr:col>
      <xdr:colOff>312420</xdr:colOff>
      <xdr:row>86</xdr:row>
      <xdr:rowOff>129540</xdr:rowOff>
    </xdr:to>
    <xdr:graphicFrame macro="">
      <xdr:nvGraphicFramePr>
        <xdr:cNvPr id="2" name="グラフ 1">
          <a:extLst>
            <a:ext uri="{FF2B5EF4-FFF2-40B4-BE49-F238E27FC236}">
              <a16:creationId xmlns:a16="http://schemas.microsoft.com/office/drawing/2014/main" id="{778C7B30-4749-F870-6A19-52293E0A4E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102870</xdr:colOff>
      <xdr:row>85</xdr:row>
      <xdr:rowOff>137160</xdr:rowOff>
    </xdr:from>
    <xdr:to>
      <xdr:col>9</xdr:col>
      <xdr:colOff>312420</xdr:colOff>
      <xdr:row>99</xdr:row>
      <xdr:rowOff>15240</xdr:rowOff>
    </xdr:to>
    <xdr:graphicFrame macro="">
      <xdr:nvGraphicFramePr>
        <xdr:cNvPr id="3" name="グラフ 2">
          <a:extLst>
            <a:ext uri="{FF2B5EF4-FFF2-40B4-BE49-F238E27FC236}">
              <a16:creationId xmlns:a16="http://schemas.microsoft.com/office/drawing/2014/main" id="{0138A951-04B4-D4D3-ABE1-3FA71FF72F2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naga.jp/" TargetMode="External"/><Relationship Id="rId1" Type="http://schemas.openxmlformats.org/officeDocument/2006/relationships/hyperlink" Target="http://www.s-naga.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s-naga.jp/"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s-naga.jp/"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s-nag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3A9AB-DD9A-4D52-906B-A836CDD8AC94}">
  <dimension ref="A1:L120"/>
  <sheetViews>
    <sheetView tabSelected="1" zoomScaleNormal="100" workbookViewId="0">
      <selection activeCell="J1" sqref="J1"/>
    </sheetView>
  </sheetViews>
  <sheetFormatPr defaultColWidth="10.77734375" defaultRowHeight="15" customHeight="1" x14ac:dyDescent="0.2"/>
  <cols>
    <col min="1" max="1" width="3.77734375" style="9" customWidth="1"/>
    <col min="2" max="2" width="11.21875" style="9" customWidth="1"/>
    <col min="3" max="3" width="14.109375" style="9" customWidth="1"/>
    <col min="4" max="4" width="5.33203125" style="9" customWidth="1"/>
    <col min="5" max="6" width="8.88671875" style="9" customWidth="1"/>
    <col min="7" max="7" width="9.77734375" style="9" customWidth="1"/>
    <col min="8" max="9" width="12.88671875" style="9" customWidth="1"/>
    <col min="10" max="10" width="5.77734375" style="9" customWidth="1"/>
    <col min="11" max="11" width="8.77734375" style="9" customWidth="1"/>
    <col min="12" max="12" width="4.5546875" style="9" customWidth="1"/>
    <col min="13" max="16384" width="10.77734375" style="9"/>
  </cols>
  <sheetData>
    <row r="1" spans="1:12" ht="15" customHeight="1" x14ac:dyDescent="0.2">
      <c r="A1" s="233" t="s">
        <v>8</v>
      </c>
      <c r="B1" s="230" t="s">
        <v>251</v>
      </c>
      <c r="C1" s="230"/>
      <c r="D1" s="230"/>
      <c r="E1" s="230"/>
      <c r="F1" s="230"/>
      <c r="G1" s="7"/>
      <c r="H1" s="7"/>
      <c r="I1" s="7"/>
      <c r="J1" s="8"/>
      <c r="K1" s="8"/>
      <c r="L1" s="8"/>
    </row>
    <row r="2" spans="1:12" ht="15" customHeight="1" x14ac:dyDescent="0.2">
      <c r="A2" s="234"/>
      <c r="B2" s="230"/>
      <c r="C2" s="230"/>
      <c r="D2" s="230"/>
      <c r="E2" s="230"/>
      <c r="F2" s="230"/>
      <c r="G2" s="7"/>
      <c r="H2" s="10"/>
      <c r="I2" s="10" t="s">
        <v>0</v>
      </c>
      <c r="J2" s="11"/>
      <c r="K2" s="11"/>
      <c r="L2" s="11"/>
    </row>
    <row r="3" spans="1:12" ht="15" customHeight="1" x14ac:dyDescent="0.2">
      <c r="A3" s="12"/>
      <c r="B3" s="12"/>
      <c r="C3" s="12"/>
      <c r="D3" s="12"/>
      <c r="E3" s="12"/>
      <c r="F3" s="12"/>
      <c r="G3" s="12"/>
      <c r="H3" s="13"/>
      <c r="I3" s="12"/>
      <c r="J3" s="12"/>
      <c r="K3" s="13"/>
      <c r="L3" s="12"/>
    </row>
    <row r="4" spans="1:12" ht="15" customHeight="1" x14ac:dyDescent="0.2">
      <c r="A4" s="14" t="s">
        <v>62</v>
      </c>
      <c r="B4" s="12"/>
      <c r="C4" s="12"/>
      <c r="D4" s="12"/>
      <c r="E4" s="12"/>
      <c r="F4" s="12"/>
      <c r="G4" s="12"/>
      <c r="H4" s="13"/>
      <c r="I4" s="12"/>
      <c r="J4" s="12"/>
      <c r="K4" s="13"/>
      <c r="L4" s="12"/>
    </row>
    <row r="5" spans="1:12" ht="15" customHeight="1" x14ac:dyDescent="0.2">
      <c r="A5" s="12"/>
      <c r="C5" s="12"/>
      <c r="D5" s="12"/>
      <c r="E5" s="12"/>
      <c r="F5" s="12"/>
      <c r="G5" s="12"/>
      <c r="H5" s="13"/>
      <c r="I5" s="12"/>
      <c r="J5" s="12"/>
      <c r="K5" s="13"/>
      <c r="L5" s="12"/>
    </row>
    <row r="6" spans="1:12" ht="15" customHeight="1" x14ac:dyDescent="0.2">
      <c r="A6" s="12"/>
      <c r="B6" s="15" t="s">
        <v>81</v>
      </c>
      <c r="C6" s="12"/>
      <c r="D6" s="12"/>
      <c r="E6" s="12"/>
      <c r="F6" s="12"/>
      <c r="G6" s="12"/>
      <c r="H6" s="13"/>
      <c r="I6" s="12"/>
      <c r="J6" s="12"/>
      <c r="K6" s="13"/>
      <c r="L6" s="12"/>
    </row>
    <row r="7" spans="1:12" ht="15" customHeight="1" x14ac:dyDescent="0.2">
      <c r="A7" s="12"/>
      <c r="B7" s="15" t="s">
        <v>63</v>
      </c>
      <c r="C7" s="12"/>
      <c r="D7" s="12"/>
      <c r="E7" s="12"/>
      <c r="F7" s="12"/>
      <c r="G7" s="12"/>
      <c r="H7" s="13"/>
      <c r="I7" s="12"/>
      <c r="J7" s="12"/>
      <c r="K7" s="13"/>
      <c r="L7" s="12"/>
    </row>
    <row r="8" spans="1:12" ht="15" customHeight="1" x14ac:dyDescent="0.2">
      <c r="A8" s="12"/>
      <c r="B8" s="15" t="s">
        <v>64</v>
      </c>
      <c r="C8" s="12"/>
      <c r="D8" s="12"/>
      <c r="E8" s="12"/>
      <c r="F8" s="12"/>
      <c r="G8" s="12"/>
      <c r="H8" s="13"/>
      <c r="I8" s="12"/>
      <c r="J8" s="12"/>
      <c r="K8" s="13"/>
      <c r="L8" s="12"/>
    </row>
    <row r="9" spans="1:12" ht="15" customHeight="1" x14ac:dyDescent="0.2">
      <c r="A9" s="12"/>
      <c r="B9" s="15" t="s">
        <v>65</v>
      </c>
      <c r="C9" s="12"/>
      <c r="D9" s="12"/>
      <c r="E9" s="12"/>
      <c r="F9" s="12"/>
      <c r="G9" s="12"/>
      <c r="H9" s="13"/>
      <c r="I9" s="12"/>
      <c r="J9" s="12"/>
      <c r="K9" s="13"/>
      <c r="L9" s="12"/>
    </row>
    <row r="10" spans="1:12" ht="15" customHeight="1" x14ac:dyDescent="0.2">
      <c r="A10" s="12"/>
      <c r="B10" s="12"/>
      <c r="C10" s="12"/>
      <c r="D10" s="12"/>
      <c r="E10" s="12"/>
      <c r="F10" s="12"/>
      <c r="G10" s="12"/>
      <c r="H10" s="13"/>
      <c r="I10" s="12"/>
      <c r="J10" s="12"/>
      <c r="K10" s="13"/>
      <c r="L10" s="12"/>
    </row>
    <row r="11" spans="1:12" ht="15" customHeight="1" x14ac:dyDescent="0.2">
      <c r="A11" s="12"/>
      <c r="B11" s="12" t="s">
        <v>67</v>
      </c>
      <c r="C11" s="12"/>
      <c r="D11" s="12"/>
      <c r="E11" s="12"/>
      <c r="F11" s="12"/>
      <c r="G11" s="12"/>
      <c r="H11" s="13"/>
      <c r="I11" s="12"/>
      <c r="J11" s="12"/>
      <c r="K11" s="13"/>
      <c r="L11" s="12"/>
    </row>
    <row r="12" spans="1:12" ht="15" customHeight="1" x14ac:dyDescent="0.2">
      <c r="A12" s="12"/>
      <c r="B12" s="12" t="s">
        <v>66</v>
      </c>
      <c r="C12" s="12"/>
      <c r="D12" s="12"/>
      <c r="E12" s="12"/>
      <c r="F12" s="12"/>
      <c r="G12" s="12"/>
      <c r="H12" s="13"/>
      <c r="I12" s="12"/>
      <c r="J12" s="12"/>
      <c r="K12" s="13"/>
      <c r="L12" s="12"/>
    </row>
    <row r="13" spans="1:12" ht="15" customHeight="1" x14ac:dyDescent="0.2">
      <c r="A13" s="12"/>
      <c r="B13" s="12" t="s">
        <v>68</v>
      </c>
      <c r="C13" s="12"/>
      <c r="D13" s="12"/>
      <c r="E13" s="12"/>
      <c r="F13" s="12"/>
      <c r="G13" s="12"/>
      <c r="H13" s="13"/>
      <c r="I13" s="12"/>
      <c r="J13" s="12"/>
      <c r="K13" s="13"/>
      <c r="L13" s="12"/>
    </row>
    <row r="14" spans="1:12" ht="15" customHeight="1" x14ac:dyDescent="0.2">
      <c r="A14" s="12"/>
      <c r="B14" s="12"/>
      <c r="C14" s="12"/>
      <c r="D14" s="12"/>
      <c r="E14" s="12"/>
      <c r="F14" s="12"/>
      <c r="G14" s="12"/>
      <c r="H14" s="13"/>
      <c r="I14" s="12"/>
      <c r="J14" s="12"/>
      <c r="K14" s="13"/>
      <c r="L14" s="12"/>
    </row>
    <row r="15" spans="1:12" ht="15" customHeight="1" x14ac:dyDescent="0.2">
      <c r="A15" s="14" t="s">
        <v>69</v>
      </c>
      <c r="B15" s="12"/>
      <c r="C15" s="12"/>
      <c r="D15" s="12"/>
      <c r="E15" s="12"/>
      <c r="F15" s="12"/>
      <c r="G15" s="12"/>
      <c r="H15" s="13"/>
      <c r="I15" s="12"/>
      <c r="J15" s="12"/>
      <c r="K15" s="13"/>
      <c r="L15" s="12"/>
    </row>
    <row r="16" spans="1:12" ht="15" customHeight="1" x14ac:dyDescent="0.2">
      <c r="A16" s="12"/>
      <c r="B16" s="12"/>
      <c r="C16" s="12"/>
      <c r="D16" s="12"/>
      <c r="E16" s="12"/>
      <c r="F16" s="12"/>
      <c r="G16" s="12"/>
      <c r="H16" s="13"/>
      <c r="I16" s="12"/>
      <c r="J16" s="12"/>
      <c r="K16" s="13"/>
      <c r="L16" s="12"/>
    </row>
    <row r="17" spans="1:12" ht="15" customHeight="1" x14ac:dyDescent="0.2">
      <c r="A17" s="12"/>
      <c r="B17" s="13" t="s">
        <v>73</v>
      </c>
      <c r="C17" s="12"/>
      <c r="D17" s="12"/>
      <c r="E17" s="12"/>
      <c r="F17" s="12"/>
      <c r="G17" s="12"/>
      <c r="H17" s="13"/>
      <c r="I17" s="12"/>
      <c r="J17" s="12"/>
      <c r="K17" s="12"/>
      <c r="L17" s="12"/>
    </row>
    <row r="18" spans="1:12" ht="15" customHeight="1" x14ac:dyDescent="0.2">
      <c r="A18" s="12"/>
      <c r="B18" s="13" t="s">
        <v>74</v>
      </c>
      <c r="C18" s="12"/>
      <c r="D18" s="12"/>
      <c r="E18" s="12"/>
      <c r="F18" s="12"/>
      <c r="G18" s="12"/>
      <c r="H18" s="13"/>
      <c r="I18" s="12"/>
      <c r="J18" s="12"/>
      <c r="K18" s="12"/>
      <c r="L18" s="12"/>
    </row>
    <row r="19" spans="1:12" ht="15" customHeight="1" x14ac:dyDescent="0.2">
      <c r="A19" s="12"/>
      <c r="B19" s="13" t="s">
        <v>75</v>
      </c>
      <c r="C19" s="12"/>
      <c r="D19" s="12"/>
      <c r="E19" s="12"/>
      <c r="F19" s="12"/>
      <c r="G19" s="12"/>
      <c r="H19" s="13"/>
      <c r="I19" s="12"/>
      <c r="J19" s="12"/>
      <c r="K19" s="12"/>
      <c r="L19" s="12"/>
    </row>
    <row r="20" spans="1:12" ht="15" customHeight="1" x14ac:dyDescent="0.2">
      <c r="A20" s="12"/>
      <c r="B20" s="13" t="s">
        <v>76</v>
      </c>
      <c r="C20" s="12"/>
      <c r="D20" s="12"/>
      <c r="E20" s="12"/>
      <c r="F20" s="12"/>
      <c r="G20" s="12"/>
      <c r="H20" s="13"/>
      <c r="I20" s="12"/>
      <c r="J20" s="12"/>
      <c r="K20" s="12"/>
      <c r="L20" s="12"/>
    </row>
    <row r="21" spans="1:12" ht="15" customHeight="1" x14ac:dyDescent="0.2">
      <c r="A21" s="12"/>
      <c r="B21" s="12"/>
      <c r="C21" s="12"/>
      <c r="D21" s="12"/>
      <c r="E21" s="12"/>
      <c r="F21" s="12"/>
      <c r="G21" s="12"/>
      <c r="H21" s="13"/>
      <c r="I21" s="12"/>
      <c r="J21" s="12"/>
      <c r="K21" s="13"/>
      <c r="L21" s="12"/>
    </row>
    <row r="22" spans="1:12" ht="15" customHeight="1" x14ac:dyDescent="0.2">
      <c r="A22" s="12"/>
      <c r="B22" s="12" t="s">
        <v>77</v>
      </c>
      <c r="C22" s="12"/>
      <c r="D22" s="12"/>
      <c r="E22" s="12"/>
      <c r="F22" s="12"/>
      <c r="G22" s="12"/>
      <c r="H22" s="13"/>
      <c r="I22" s="12"/>
      <c r="J22" s="12"/>
      <c r="K22" s="13"/>
      <c r="L22" s="12"/>
    </row>
    <row r="23" spans="1:12" ht="15" customHeight="1" x14ac:dyDescent="0.2">
      <c r="A23" s="12"/>
      <c r="B23" s="12" t="s">
        <v>70</v>
      </c>
      <c r="C23" s="12"/>
      <c r="D23" s="12"/>
      <c r="E23" s="12"/>
      <c r="F23" s="12"/>
      <c r="G23" s="12"/>
      <c r="H23" s="13"/>
      <c r="I23" s="12"/>
      <c r="J23" s="12"/>
      <c r="K23" s="13"/>
      <c r="L23" s="12"/>
    </row>
    <row r="24" spans="1:12" ht="15" customHeight="1" x14ac:dyDescent="0.2">
      <c r="A24" s="12"/>
      <c r="B24" s="12" t="s">
        <v>71</v>
      </c>
      <c r="C24" s="12"/>
      <c r="D24" s="12"/>
      <c r="E24" s="12"/>
      <c r="F24" s="12"/>
      <c r="G24" s="12"/>
      <c r="H24" s="13"/>
      <c r="I24" s="12"/>
      <c r="J24" s="12"/>
      <c r="K24" s="13"/>
      <c r="L24" s="12"/>
    </row>
    <row r="25" spans="1:12" ht="15" customHeight="1" x14ac:dyDescent="0.2">
      <c r="A25" s="12"/>
      <c r="B25" s="12" t="s">
        <v>72</v>
      </c>
      <c r="C25" s="12"/>
      <c r="D25" s="12"/>
      <c r="E25" s="12"/>
      <c r="F25" s="12"/>
      <c r="G25" s="12"/>
      <c r="H25" s="13"/>
      <c r="I25" s="12"/>
      <c r="J25" s="12"/>
      <c r="K25" s="13"/>
      <c r="L25" s="12"/>
    </row>
    <row r="26" spans="1:12" ht="15" customHeight="1" x14ac:dyDescent="0.2">
      <c r="A26" s="12"/>
      <c r="B26" s="12" t="s">
        <v>79</v>
      </c>
      <c r="C26" s="12"/>
      <c r="D26" s="12"/>
      <c r="E26" s="12"/>
      <c r="F26" s="12"/>
      <c r="G26" s="12"/>
      <c r="H26" s="13"/>
      <c r="I26" s="12"/>
      <c r="J26" s="12"/>
      <c r="K26" s="13"/>
      <c r="L26" s="12"/>
    </row>
    <row r="27" spans="1:12" ht="15" customHeight="1" x14ac:dyDescent="0.2">
      <c r="A27" s="12"/>
      <c r="B27" s="12" t="s">
        <v>78</v>
      </c>
      <c r="C27" s="12"/>
      <c r="D27" s="12"/>
      <c r="E27" s="12"/>
      <c r="F27" s="12"/>
      <c r="G27" s="12"/>
      <c r="H27" s="13"/>
      <c r="I27" s="12"/>
      <c r="J27" s="12"/>
      <c r="K27" s="13"/>
      <c r="L27" s="12"/>
    </row>
    <row r="28" spans="1:12" ht="15" customHeight="1" x14ac:dyDescent="0.2">
      <c r="A28" s="12"/>
      <c r="B28" s="12" t="s">
        <v>80</v>
      </c>
      <c r="C28" s="12"/>
      <c r="D28" s="12"/>
      <c r="E28" s="12"/>
      <c r="F28" s="12"/>
      <c r="G28" s="12"/>
      <c r="H28" s="13"/>
      <c r="I28" s="12"/>
      <c r="J28" s="12"/>
      <c r="K28" s="13"/>
      <c r="L28" s="12"/>
    </row>
    <row r="29" spans="1:12" ht="15" customHeight="1" x14ac:dyDescent="0.2">
      <c r="A29" s="12"/>
      <c r="B29" s="12"/>
      <c r="C29" s="12"/>
      <c r="D29" s="12"/>
      <c r="E29" s="12"/>
      <c r="F29" s="12"/>
      <c r="G29" s="12"/>
      <c r="H29" s="13"/>
      <c r="I29" s="12"/>
      <c r="J29" s="12"/>
      <c r="K29" s="13"/>
      <c r="L29" s="12"/>
    </row>
    <row r="30" spans="1:12" ht="15" customHeight="1" x14ac:dyDescent="0.2">
      <c r="A30" s="12"/>
      <c r="B30" s="12" t="s">
        <v>82</v>
      </c>
      <c r="C30" s="12"/>
      <c r="D30" s="12"/>
      <c r="E30" s="12"/>
      <c r="F30" s="12"/>
      <c r="G30" s="12"/>
      <c r="H30" s="13"/>
      <c r="I30" s="12"/>
      <c r="J30" s="12"/>
      <c r="K30" s="13"/>
      <c r="L30" s="12"/>
    </row>
    <row r="31" spans="1:12" ht="15" customHeight="1" x14ac:dyDescent="0.2">
      <c r="A31" s="12"/>
      <c r="B31" s="12" t="s">
        <v>83</v>
      </c>
      <c r="C31" s="12"/>
      <c r="D31" s="12"/>
      <c r="E31" s="12"/>
      <c r="F31" s="12"/>
      <c r="G31" s="12"/>
      <c r="H31" s="13"/>
      <c r="I31" s="12"/>
      <c r="J31" s="12"/>
      <c r="K31" s="13"/>
      <c r="L31" s="12"/>
    </row>
    <row r="32" spans="1:12" ht="15" customHeight="1" x14ac:dyDescent="0.2">
      <c r="A32" s="12"/>
      <c r="B32" s="12"/>
      <c r="C32" s="12"/>
      <c r="D32" s="12"/>
      <c r="E32" s="12"/>
      <c r="F32" s="12"/>
      <c r="G32" s="12"/>
      <c r="H32" s="13"/>
      <c r="I32" s="12"/>
      <c r="J32" s="12"/>
      <c r="K32" s="13"/>
      <c r="L32" s="12"/>
    </row>
    <row r="33" spans="1:12" ht="15" customHeight="1" x14ac:dyDescent="0.2">
      <c r="A33" s="14" t="s">
        <v>28</v>
      </c>
      <c r="B33" s="13"/>
      <c r="C33" s="12"/>
      <c r="D33" s="12"/>
      <c r="E33" s="12"/>
      <c r="F33" s="12"/>
      <c r="G33" s="12"/>
      <c r="H33" s="13"/>
      <c r="I33" s="12"/>
      <c r="J33" s="12"/>
      <c r="K33" s="13"/>
      <c r="L33" s="12"/>
    </row>
    <row r="34" spans="1:12" ht="15" customHeight="1" x14ac:dyDescent="0.2">
      <c r="A34" s="12"/>
      <c r="B34" s="12"/>
      <c r="C34" s="12"/>
      <c r="D34" s="12"/>
      <c r="E34" s="12"/>
      <c r="F34" s="12"/>
      <c r="G34" s="12"/>
      <c r="H34" s="13"/>
      <c r="I34" s="12"/>
      <c r="J34" s="12"/>
      <c r="K34" s="13"/>
      <c r="L34" s="12"/>
    </row>
    <row r="35" spans="1:12" ht="15" customHeight="1" x14ac:dyDescent="0.2">
      <c r="A35" s="12"/>
      <c r="B35" s="12" t="s">
        <v>49</v>
      </c>
      <c r="C35" s="12"/>
      <c r="D35" s="12"/>
      <c r="E35" s="12"/>
      <c r="F35" s="12"/>
      <c r="G35" s="12"/>
      <c r="H35" s="13"/>
      <c r="I35" s="12"/>
      <c r="J35" s="12"/>
      <c r="K35" s="13"/>
      <c r="L35" s="12"/>
    </row>
    <row r="36" spans="1:12" ht="15" customHeight="1" x14ac:dyDescent="0.2">
      <c r="A36" s="12"/>
      <c r="B36" s="16" t="s">
        <v>50</v>
      </c>
      <c r="C36" s="12"/>
      <c r="D36" s="12"/>
      <c r="E36" s="12"/>
      <c r="F36" s="12"/>
      <c r="G36" s="12"/>
      <c r="H36" s="13"/>
      <c r="I36" s="12"/>
      <c r="J36" s="12"/>
      <c r="K36" s="13"/>
      <c r="L36" s="12"/>
    </row>
    <row r="37" spans="1:12" ht="15" customHeight="1" x14ac:dyDescent="0.2">
      <c r="A37" s="12"/>
      <c r="B37" s="12" t="s">
        <v>55</v>
      </c>
      <c r="C37" s="12"/>
      <c r="D37" s="12"/>
      <c r="E37" s="12"/>
      <c r="F37" s="12"/>
      <c r="G37" s="12"/>
      <c r="H37" s="13"/>
      <c r="I37" s="12"/>
      <c r="J37" s="12"/>
      <c r="K37" s="13"/>
      <c r="L37" s="12"/>
    </row>
    <row r="38" spans="1:12" ht="15" customHeight="1" x14ac:dyDescent="0.2">
      <c r="A38" s="12"/>
      <c r="B38" s="12" t="s">
        <v>51</v>
      </c>
      <c r="C38" s="12"/>
      <c r="D38" s="12"/>
      <c r="E38" s="12"/>
      <c r="F38" s="12"/>
      <c r="G38" s="12"/>
      <c r="H38" s="13"/>
      <c r="I38" s="12"/>
      <c r="J38" s="12"/>
      <c r="K38" s="13"/>
      <c r="L38" s="12"/>
    </row>
    <row r="39" spans="1:12" ht="15" customHeight="1" x14ac:dyDescent="0.2">
      <c r="A39" s="12"/>
      <c r="B39" s="12" t="s">
        <v>52</v>
      </c>
      <c r="C39" s="12"/>
      <c r="D39" s="12"/>
      <c r="E39" s="12"/>
      <c r="F39" s="12"/>
      <c r="G39" s="12"/>
      <c r="H39" s="13"/>
      <c r="I39" s="12"/>
      <c r="J39" s="12"/>
      <c r="K39" s="13"/>
      <c r="L39" s="12"/>
    </row>
    <row r="40" spans="1:12" ht="15" customHeight="1" x14ac:dyDescent="0.2">
      <c r="A40" s="12"/>
      <c r="B40" s="12" t="s">
        <v>53</v>
      </c>
      <c r="C40" s="12"/>
      <c r="D40" s="12"/>
      <c r="E40" s="12"/>
      <c r="F40" s="12"/>
      <c r="G40" s="12"/>
      <c r="H40" s="13"/>
      <c r="I40" s="12"/>
      <c r="J40" s="12"/>
      <c r="K40" s="13"/>
      <c r="L40" s="12"/>
    </row>
    <row r="41" spans="1:12" ht="15" customHeight="1" x14ac:dyDescent="0.2">
      <c r="A41" s="12"/>
      <c r="B41" s="12" t="s">
        <v>86</v>
      </c>
      <c r="C41" s="12"/>
      <c r="D41" s="12"/>
      <c r="E41" s="12"/>
      <c r="F41" s="12"/>
      <c r="G41" s="12"/>
      <c r="H41" s="13"/>
      <c r="I41" s="12"/>
      <c r="K41" s="13"/>
      <c r="L41" s="12"/>
    </row>
    <row r="42" spans="1:12" ht="15" customHeight="1" x14ac:dyDescent="0.2">
      <c r="A42" s="12"/>
      <c r="B42" s="12" t="s">
        <v>54</v>
      </c>
      <c r="C42" s="12"/>
      <c r="D42" s="12"/>
      <c r="E42" s="12"/>
      <c r="F42" s="12"/>
      <c r="G42" s="12"/>
      <c r="H42" s="13"/>
      <c r="I42" s="12"/>
      <c r="J42" s="12"/>
      <c r="K42" s="13"/>
      <c r="L42" s="12"/>
    </row>
    <row r="43" spans="1:12" ht="15" customHeight="1" x14ac:dyDescent="0.2">
      <c r="A43" s="12"/>
      <c r="B43" s="12" t="s">
        <v>84</v>
      </c>
      <c r="C43" s="12"/>
      <c r="D43" s="12"/>
      <c r="E43" s="12"/>
      <c r="F43" s="12"/>
      <c r="G43" s="12"/>
      <c r="H43" s="13"/>
      <c r="I43" s="12"/>
      <c r="J43" s="12"/>
      <c r="K43" s="13"/>
      <c r="L43" s="12"/>
    </row>
    <row r="44" spans="1:12" ht="15" customHeight="1" x14ac:dyDescent="0.2">
      <c r="A44" s="12"/>
      <c r="B44" s="12"/>
      <c r="C44" s="12"/>
      <c r="D44" s="12"/>
      <c r="E44" s="12"/>
      <c r="F44" s="12"/>
      <c r="G44" s="12"/>
      <c r="H44" s="13"/>
      <c r="I44" s="12"/>
      <c r="J44" s="12"/>
      <c r="K44" s="13"/>
      <c r="L44" s="12"/>
    </row>
    <row r="45" spans="1:12" ht="15" customHeight="1" x14ac:dyDescent="0.2">
      <c r="A45" s="12"/>
      <c r="B45" s="17" t="s">
        <v>57</v>
      </c>
      <c r="C45" s="12"/>
      <c r="D45" s="12"/>
      <c r="E45" s="12"/>
      <c r="F45" s="12"/>
      <c r="G45" s="12"/>
      <c r="H45" s="13"/>
      <c r="I45" s="12"/>
      <c r="J45" s="12"/>
      <c r="K45" s="13"/>
      <c r="L45" s="12"/>
    </row>
    <row r="46" spans="1:12" ht="15" customHeight="1" x14ac:dyDescent="0.2">
      <c r="A46" s="12"/>
      <c r="B46" s="18" t="s">
        <v>9</v>
      </c>
      <c r="C46" s="19"/>
      <c r="D46" s="20" t="s">
        <v>29</v>
      </c>
      <c r="E46" s="21"/>
      <c r="F46" s="21"/>
      <c r="G46" s="21"/>
      <c r="H46" s="22"/>
      <c r="I46" s="23"/>
      <c r="J46" s="12"/>
      <c r="K46" s="13"/>
      <c r="L46" s="12"/>
    </row>
    <row r="47" spans="1:12" ht="15" customHeight="1" x14ac:dyDescent="0.2">
      <c r="A47" s="12"/>
      <c r="B47" s="18" t="s">
        <v>10</v>
      </c>
      <c r="C47" s="19"/>
      <c r="D47" s="20" t="s">
        <v>30</v>
      </c>
      <c r="E47" s="21"/>
      <c r="F47" s="21"/>
      <c r="G47" s="21"/>
      <c r="H47" s="22"/>
      <c r="I47" s="23"/>
      <c r="J47" s="12"/>
      <c r="K47" s="13"/>
      <c r="L47" s="12"/>
    </row>
    <row r="48" spans="1:12" ht="15" customHeight="1" x14ac:dyDescent="0.2">
      <c r="A48" s="12"/>
      <c r="B48" s="18" t="s">
        <v>11</v>
      </c>
      <c r="C48" s="19"/>
      <c r="D48" s="20" t="s">
        <v>31</v>
      </c>
      <c r="E48" s="21"/>
      <c r="F48" s="21"/>
      <c r="G48" s="21"/>
      <c r="H48" s="22"/>
      <c r="I48" s="23"/>
      <c r="J48" s="12"/>
      <c r="K48" s="13"/>
      <c r="L48" s="12"/>
    </row>
    <row r="49" spans="1:12" ht="15" customHeight="1" x14ac:dyDescent="0.2">
      <c r="A49" s="12"/>
      <c r="B49" s="18" t="s">
        <v>12</v>
      </c>
      <c r="C49" s="19"/>
      <c r="D49" s="20" t="s">
        <v>32</v>
      </c>
      <c r="E49" s="21"/>
      <c r="F49" s="21"/>
      <c r="G49" s="21"/>
      <c r="H49" s="22"/>
      <c r="I49" s="23"/>
      <c r="J49" s="12"/>
      <c r="K49" s="13"/>
      <c r="L49" s="12"/>
    </row>
    <row r="50" spans="1:12" ht="15" customHeight="1" x14ac:dyDescent="0.2">
      <c r="A50" s="12"/>
      <c r="B50" s="18" t="s">
        <v>13</v>
      </c>
      <c r="C50" s="19"/>
      <c r="D50" s="20" t="s">
        <v>33</v>
      </c>
      <c r="E50" s="21"/>
      <c r="F50" s="21"/>
      <c r="G50" s="21"/>
      <c r="H50" s="22"/>
      <c r="I50" s="23"/>
      <c r="J50" s="12"/>
      <c r="K50" s="13"/>
      <c r="L50" s="12"/>
    </row>
    <row r="51" spans="1:12" ht="15" customHeight="1" x14ac:dyDescent="0.2">
      <c r="A51" s="12"/>
      <c r="B51" s="13"/>
      <c r="C51" s="12"/>
      <c r="D51" s="12"/>
      <c r="E51" s="12"/>
      <c r="F51" s="12"/>
      <c r="G51" s="12"/>
      <c r="H51" s="13"/>
      <c r="I51" s="12"/>
      <c r="J51" s="12"/>
      <c r="K51" s="13"/>
      <c r="L51" s="12"/>
    </row>
    <row r="52" spans="1:12" ht="15" customHeight="1" x14ac:dyDescent="0.2">
      <c r="A52" s="12"/>
      <c r="B52" s="13"/>
      <c r="C52" s="12"/>
      <c r="D52" s="12"/>
      <c r="E52" s="12"/>
      <c r="F52" s="12"/>
      <c r="G52" s="12"/>
      <c r="H52" s="13"/>
      <c r="I52" s="12"/>
      <c r="J52" s="12"/>
      <c r="K52" s="13"/>
      <c r="L52" s="12"/>
    </row>
    <row r="53" spans="1:12" ht="15" customHeight="1" x14ac:dyDescent="0.2">
      <c r="A53" s="13"/>
      <c r="B53" s="13"/>
      <c r="C53" s="13"/>
      <c r="D53" s="13"/>
      <c r="E53" s="13"/>
      <c r="F53" s="13"/>
      <c r="G53" s="13"/>
      <c r="H53" s="13"/>
      <c r="I53" s="13"/>
      <c r="J53" s="13"/>
      <c r="K53" s="13"/>
      <c r="L53" s="13"/>
    </row>
    <row r="54" spans="1:12" ht="15" customHeight="1" x14ac:dyDescent="0.2">
      <c r="A54" s="13"/>
      <c r="B54" s="13"/>
      <c r="C54" s="13"/>
      <c r="D54" s="13"/>
      <c r="E54" s="13"/>
      <c r="F54" s="13"/>
      <c r="G54" s="13"/>
      <c r="H54" s="13"/>
      <c r="I54" s="13"/>
      <c r="J54" s="13"/>
      <c r="K54" s="13"/>
      <c r="L54" s="13"/>
    </row>
    <row r="55" spans="1:12" ht="15" customHeight="1" x14ac:dyDescent="0.2">
      <c r="A55" s="13"/>
      <c r="B55" s="13"/>
      <c r="C55" s="13"/>
      <c r="D55" s="13"/>
      <c r="E55" s="13"/>
      <c r="F55" s="13"/>
      <c r="G55" s="13"/>
      <c r="H55" s="13"/>
      <c r="I55" s="13"/>
      <c r="J55" s="13"/>
      <c r="K55" s="13"/>
      <c r="L55" s="13"/>
    </row>
    <row r="56" spans="1:12" ht="15" customHeight="1" x14ac:dyDescent="0.2">
      <c r="A56" s="13"/>
      <c r="B56" s="13"/>
      <c r="C56" s="13"/>
      <c r="D56" s="13"/>
      <c r="E56" s="13"/>
      <c r="F56" s="13"/>
      <c r="G56" s="13"/>
      <c r="H56" s="13"/>
      <c r="I56" s="13"/>
      <c r="J56" s="13"/>
      <c r="K56" s="13"/>
      <c r="L56" s="13"/>
    </row>
    <row r="57" spans="1:12" ht="15" customHeight="1" x14ac:dyDescent="0.2">
      <c r="A57" s="13"/>
      <c r="B57" s="13"/>
      <c r="C57" s="13"/>
      <c r="D57" s="13"/>
      <c r="E57" s="13"/>
      <c r="F57" s="13"/>
      <c r="G57" s="13"/>
      <c r="H57" s="13"/>
      <c r="I57" s="13"/>
      <c r="J57" s="13"/>
      <c r="K57" s="13"/>
      <c r="L57" s="13"/>
    </row>
    <row r="58" spans="1:12" ht="15" customHeight="1" x14ac:dyDescent="0.2">
      <c r="A58" s="13"/>
      <c r="B58" s="13"/>
      <c r="C58" s="13"/>
      <c r="D58" s="13"/>
      <c r="E58" s="13"/>
      <c r="F58" s="13"/>
      <c r="G58" s="13"/>
      <c r="H58" s="13"/>
      <c r="I58" s="13"/>
      <c r="J58" s="13"/>
      <c r="K58" s="13"/>
      <c r="L58" s="13"/>
    </row>
    <row r="59" spans="1:12" ht="15" customHeight="1" x14ac:dyDescent="0.2">
      <c r="A59" s="13"/>
      <c r="B59" s="13"/>
      <c r="C59" s="13"/>
      <c r="D59" s="13"/>
      <c r="E59" s="13"/>
      <c r="F59" s="13"/>
      <c r="G59" s="13"/>
      <c r="H59" s="13"/>
      <c r="I59" s="13"/>
      <c r="J59" s="13"/>
      <c r="K59" s="13"/>
      <c r="L59" s="13"/>
    </row>
    <row r="60" spans="1:12" ht="15" customHeight="1" x14ac:dyDescent="0.2">
      <c r="A60" s="13"/>
      <c r="B60" s="13"/>
      <c r="C60" s="13"/>
      <c r="D60" s="13"/>
      <c r="E60" s="13"/>
      <c r="F60" s="13"/>
      <c r="G60" s="13"/>
      <c r="H60" s="13"/>
      <c r="I60" s="13"/>
      <c r="J60" s="13"/>
      <c r="K60" s="13"/>
      <c r="L60" s="13"/>
    </row>
    <row r="61" spans="1:12" ht="15" customHeight="1" x14ac:dyDescent="0.2">
      <c r="A61" s="13"/>
      <c r="B61" s="13"/>
      <c r="C61" s="13"/>
      <c r="D61" s="13"/>
      <c r="E61" s="13"/>
      <c r="F61" s="13"/>
      <c r="G61" s="13"/>
      <c r="H61" s="13"/>
      <c r="I61" s="13"/>
      <c r="J61" s="13"/>
      <c r="K61" s="13"/>
      <c r="L61" s="13"/>
    </row>
    <row r="62" spans="1:12" ht="15" customHeight="1" x14ac:dyDescent="0.2">
      <c r="A62" s="13"/>
      <c r="B62" s="13"/>
      <c r="C62" s="13"/>
      <c r="D62" s="13"/>
      <c r="E62" s="13"/>
      <c r="F62" s="13"/>
      <c r="G62" s="13"/>
      <c r="H62" s="13"/>
      <c r="I62" s="13"/>
      <c r="J62" s="13"/>
      <c r="K62" s="13"/>
      <c r="L62" s="13"/>
    </row>
    <row r="63" spans="1:12" ht="15" customHeight="1" x14ac:dyDescent="0.2">
      <c r="A63" s="13"/>
      <c r="B63" s="13"/>
      <c r="C63" s="13"/>
      <c r="D63" s="13"/>
      <c r="E63" s="13"/>
      <c r="F63" s="13"/>
      <c r="G63" s="13"/>
      <c r="H63" s="13"/>
      <c r="I63" s="13"/>
      <c r="J63" s="13"/>
      <c r="K63" s="13"/>
      <c r="L63" s="13"/>
    </row>
    <row r="64" spans="1:12" ht="15" customHeight="1" x14ac:dyDescent="0.2">
      <c r="A64" s="13"/>
      <c r="B64" s="13"/>
      <c r="C64" s="13"/>
      <c r="D64" s="13"/>
      <c r="E64" s="13"/>
      <c r="F64" s="13"/>
      <c r="G64" s="13"/>
      <c r="H64" s="13"/>
      <c r="I64" s="13"/>
      <c r="J64" s="13"/>
      <c r="K64" s="13"/>
      <c r="L64" s="13"/>
    </row>
    <row r="65" spans="1:12" ht="15" customHeight="1" x14ac:dyDescent="0.2">
      <c r="A65" s="13"/>
      <c r="B65" s="13"/>
      <c r="C65" s="13"/>
      <c r="D65" s="13"/>
      <c r="E65" s="13"/>
      <c r="F65" s="13"/>
      <c r="G65" s="13"/>
      <c r="H65" s="13"/>
      <c r="I65" s="13"/>
      <c r="J65" s="13"/>
      <c r="K65" s="13"/>
      <c r="L65" s="13"/>
    </row>
    <row r="66" spans="1:12" ht="15" customHeight="1" x14ac:dyDescent="0.2">
      <c r="A66" s="13"/>
      <c r="B66" s="13"/>
      <c r="C66" s="13"/>
      <c r="D66" s="13"/>
      <c r="E66" s="13"/>
      <c r="F66" s="13"/>
      <c r="G66" s="13"/>
      <c r="H66" s="13"/>
      <c r="I66" s="13"/>
      <c r="J66" s="13"/>
      <c r="K66" s="13"/>
      <c r="L66" s="13"/>
    </row>
    <row r="67" spans="1:12" ht="15" customHeight="1" x14ac:dyDescent="0.2">
      <c r="A67" s="13"/>
      <c r="B67" s="13"/>
      <c r="C67" s="13"/>
      <c r="D67" s="13"/>
      <c r="E67" s="13"/>
      <c r="F67" s="13"/>
      <c r="G67" s="13"/>
      <c r="H67" s="13"/>
      <c r="I67" s="13"/>
      <c r="J67" s="13"/>
      <c r="K67" s="13"/>
      <c r="L67" s="13"/>
    </row>
    <row r="68" spans="1:12" ht="15" customHeight="1" x14ac:dyDescent="0.2">
      <c r="A68" s="13"/>
      <c r="B68" s="13" t="s">
        <v>250</v>
      </c>
      <c r="C68" s="158" t="s">
        <v>249</v>
      </c>
      <c r="D68" s="13"/>
      <c r="E68" s="13"/>
      <c r="F68" s="13"/>
      <c r="G68" s="13"/>
      <c r="H68" s="13"/>
      <c r="I68" s="13"/>
      <c r="J68" s="13"/>
      <c r="K68" s="13"/>
      <c r="L68" s="13"/>
    </row>
    <row r="69" spans="1:12" ht="15" customHeight="1" x14ac:dyDescent="0.2">
      <c r="A69" s="13"/>
      <c r="B69" s="159">
        <v>44915</v>
      </c>
      <c r="C69" s="25" t="s">
        <v>215</v>
      </c>
      <c r="D69" s="13"/>
      <c r="E69" s="13"/>
      <c r="F69" s="13"/>
      <c r="G69" s="13"/>
      <c r="H69" s="13"/>
      <c r="I69" s="13"/>
      <c r="J69" s="13"/>
      <c r="K69" s="13"/>
      <c r="L69" s="13"/>
    </row>
    <row r="70" spans="1:12" ht="15" customHeight="1" x14ac:dyDescent="0.2">
      <c r="A70" s="13"/>
      <c r="B70" s="13"/>
      <c r="C70" s="25" t="s">
        <v>216</v>
      </c>
      <c r="D70" s="13"/>
      <c r="E70" s="13"/>
      <c r="F70" s="13"/>
      <c r="G70" s="13"/>
      <c r="H70" s="13"/>
      <c r="I70" s="13"/>
      <c r="J70" s="13"/>
      <c r="K70" s="13"/>
      <c r="L70" s="13"/>
    </row>
    <row r="71" spans="1:12" ht="15" customHeight="1" x14ac:dyDescent="0.2">
      <c r="A71" s="13"/>
      <c r="B71" s="13"/>
      <c r="C71" s="25" t="s">
        <v>217</v>
      </c>
      <c r="D71" s="13"/>
      <c r="E71" s="13"/>
      <c r="F71" s="13"/>
      <c r="G71" s="13"/>
      <c r="H71" s="13"/>
      <c r="I71" s="13"/>
      <c r="J71" s="13"/>
      <c r="K71" s="13"/>
      <c r="L71" s="13"/>
    </row>
    <row r="72" spans="1:12" ht="15" customHeight="1" x14ac:dyDescent="0.2">
      <c r="A72" s="13"/>
      <c r="B72" s="13"/>
      <c r="C72" s="25" t="s">
        <v>218</v>
      </c>
      <c r="D72" s="13"/>
      <c r="E72" s="13"/>
      <c r="F72" s="13"/>
      <c r="G72" s="13"/>
      <c r="H72" s="13"/>
      <c r="I72" s="13"/>
      <c r="J72" s="13"/>
      <c r="K72" s="13"/>
      <c r="L72" s="13"/>
    </row>
    <row r="73" spans="1:12" ht="15" customHeight="1" x14ac:dyDescent="0.2">
      <c r="A73" s="13"/>
      <c r="B73" s="13"/>
      <c r="C73" s="25" t="s">
        <v>219</v>
      </c>
      <c r="D73" s="13"/>
      <c r="E73" s="13"/>
      <c r="F73" s="13"/>
      <c r="G73" s="13"/>
      <c r="H73" s="13"/>
      <c r="I73" s="13"/>
      <c r="J73" s="13"/>
      <c r="K73" s="13"/>
      <c r="L73" s="13"/>
    </row>
    <row r="74" spans="1:12" ht="15" customHeight="1" x14ac:dyDescent="0.2">
      <c r="A74" s="13"/>
      <c r="B74" s="13"/>
      <c r="C74" s="25" t="s">
        <v>220</v>
      </c>
      <c r="D74" s="13"/>
      <c r="E74" s="13"/>
      <c r="F74" s="13"/>
      <c r="G74" s="13"/>
      <c r="H74" s="13"/>
      <c r="I74" s="13"/>
      <c r="J74" s="13"/>
      <c r="K74" s="13"/>
      <c r="L74" s="13"/>
    </row>
    <row r="75" spans="1:12" ht="15" customHeight="1" x14ac:dyDescent="0.2">
      <c r="A75" s="13"/>
      <c r="B75" s="13"/>
      <c r="C75" s="25" t="s">
        <v>221</v>
      </c>
      <c r="D75" s="13"/>
      <c r="E75" s="13"/>
      <c r="F75" s="13"/>
      <c r="G75" s="13"/>
      <c r="H75" s="13"/>
      <c r="I75" s="13"/>
      <c r="J75" s="13"/>
      <c r="K75" s="13"/>
      <c r="L75" s="13"/>
    </row>
    <row r="76" spans="1:12" ht="15" customHeight="1" x14ac:dyDescent="0.2">
      <c r="A76" s="13"/>
      <c r="B76" s="13"/>
      <c r="C76" s="25" t="s">
        <v>222</v>
      </c>
      <c r="D76" s="13"/>
      <c r="E76" s="13"/>
      <c r="F76" s="13"/>
      <c r="G76" s="13"/>
      <c r="H76" s="13"/>
      <c r="I76" s="13"/>
      <c r="J76" s="13"/>
      <c r="K76" s="13"/>
      <c r="L76" s="13"/>
    </row>
    <row r="77" spans="1:12" ht="15" customHeight="1" x14ac:dyDescent="0.2">
      <c r="A77" s="13"/>
      <c r="B77" s="13"/>
      <c r="C77" s="25" t="s">
        <v>223</v>
      </c>
      <c r="D77" s="13"/>
      <c r="E77" s="13"/>
      <c r="F77" s="13"/>
      <c r="G77" s="13"/>
      <c r="H77" s="13"/>
      <c r="I77" s="13"/>
      <c r="J77" s="13"/>
      <c r="K77" s="13"/>
      <c r="L77" s="13"/>
    </row>
    <row r="78" spans="1:12" ht="15" customHeight="1" x14ac:dyDescent="0.2">
      <c r="A78" s="13"/>
      <c r="B78" s="13"/>
      <c r="C78" s="25"/>
      <c r="D78" s="13"/>
      <c r="E78" s="13"/>
      <c r="F78" s="13"/>
      <c r="G78" s="13"/>
      <c r="H78" s="13"/>
      <c r="I78" s="13"/>
      <c r="J78" s="13"/>
      <c r="K78" s="13"/>
      <c r="L78" s="13"/>
    </row>
    <row r="79" spans="1:12" ht="15" customHeight="1" x14ac:dyDescent="0.2">
      <c r="A79" s="13"/>
      <c r="B79" s="13"/>
      <c r="C79" s="158" t="s">
        <v>224</v>
      </c>
      <c r="D79" s="13"/>
      <c r="E79" s="13"/>
      <c r="F79" s="13"/>
      <c r="G79" s="13"/>
      <c r="H79" s="13"/>
      <c r="I79" s="13"/>
      <c r="J79" s="13"/>
      <c r="K79" s="13"/>
      <c r="L79" s="13"/>
    </row>
    <row r="80" spans="1:12" ht="15" customHeight="1" x14ac:dyDescent="0.2">
      <c r="A80" s="13"/>
      <c r="B80" s="13"/>
      <c r="C80" s="25" t="s">
        <v>225</v>
      </c>
      <c r="D80" s="13"/>
      <c r="E80" s="13"/>
      <c r="F80" s="13"/>
      <c r="G80" s="13"/>
      <c r="H80" s="13"/>
      <c r="I80" s="13"/>
      <c r="J80" s="13"/>
      <c r="K80" s="13"/>
      <c r="L80" s="13"/>
    </row>
    <row r="81" spans="1:12" ht="15" customHeight="1" x14ac:dyDescent="0.2">
      <c r="A81" s="13"/>
      <c r="B81" s="13"/>
      <c r="C81" s="25" t="s">
        <v>226</v>
      </c>
      <c r="D81" s="13"/>
      <c r="E81" s="13"/>
      <c r="F81" s="13"/>
      <c r="G81" s="13"/>
      <c r="H81" s="13"/>
      <c r="I81" s="13"/>
      <c r="J81" s="13"/>
      <c r="K81" s="13"/>
      <c r="L81" s="13"/>
    </row>
    <row r="82" spans="1:12" ht="15" customHeight="1" x14ac:dyDescent="0.2">
      <c r="A82" s="13"/>
      <c r="B82" s="13"/>
      <c r="C82" s="25" t="s">
        <v>227</v>
      </c>
      <c r="D82" s="13"/>
      <c r="E82" s="13"/>
      <c r="F82" s="13"/>
      <c r="G82" s="13"/>
      <c r="H82" s="13"/>
      <c r="I82" s="13"/>
      <c r="J82" s="13"/>
      <c r="K82" s="13"/>
      <c r="L82" s="13"/>
    </row>
    <row r="83" spans="1:12" ht="15" customHeight="1" x14ac:dyDescent="0.2">
      <c r="A83" s="13"/>
      <c r="B83" s="13"/>
      <c r="C83" s="25" t="s">
        <v>228</v>
      </c>
      <c r="D83" s="13"/>
      <c r="E83" s="13"/>
      <c r="F83" s="13"/>
      <c r="G83" s="13"/>
      <c r="H83" s="13"/>
      <c r="I83" s="13"/>
      <c r="J83" s="13"/>
      <c r="K83" s="13"/>
      <c r="L83" s="13"/>
    </row>
    <row r="84" spans="1:12" ht="15" customHeight="1" x14ac:dyDescent="0.2">
      <c r="A84" s="13"/>
      <c r="B84" s="13"/>
      <c r="C84" s="25" t="s">
        <v>229</v>
      </c>
      <c r="D84" s="13"/>
      <c r="E84" s="13"/>
      <c r="F84" s="13"/>
      <c r="G84" s="13"/>
      <c r="H84" s="13"/>
      <c r="I84" s="13"/>
      <c r="J84" s="13"/>
      <c r="K84" s="13"/>
      <c r="L84" s="13"/>
    </row>
    <row r="85" spans="1:12" ht="15" customHeight="1" x14ac:dyDescent="0.2">
      <c r="A85" s="13"/>
      <c r="B85" s="13"/>
      <c r="C85" s="25" t="s">
        <v>230</v>
      </c>
      <c r="D85" s="13"/>
      <c r="E85" s="13"/>
      <c r="F85" s="13"/>
      <c r="G85" s="13"/>
      <c r="H85" s="13"/>
      <c r="I85" s="13"/>
      <c r="J85" s="13"/>
      <c r="K85" s="13"/>
      <c r="L85" s="13"/>
    </row>
    <row r="86" spans="1:12" ht="15" customHeight="1" x14ac:dyDescent="0.2">
      <c r="A86" s="13"/>
      <c r="B86" s="13"/>
      <c r="C86" s="25" t="s">
        <v>231</v>
      </c>
      <c r="D86" s="13"/>
      <c r="E86" s="13"/>
      <c r="F86" s="13"/>
      <c r="G86" s="13"/>
      <c r="H86" s="13"/>
      <c r="I86" s="13"/>
      <c r="J86" s="13"/>
      <c r="K86" s="13"/>
      <c r="L86" s="13"/>
    </row>
    <row r="87" spans="1:12" ht="15" customHeight="1" x14ac:dyDescent="0.2">
      <c r="A87" s="13"/>
      <c r="B87" s="13"/>
      <c r="C87" s="25" t="s">
        <v>232</v>
      </c>
      <c r="D87" s="13"/>
      <c r="E87" s="13"/>
      <c r="F87" s="13"/>
      <c r="G87" s="13"/>
      <c r="H87" s="13"/>
      <c r="I87" s="13"/>
      <c r="J87" s="13"/>
      <c r="K87" s="13"/>
      <c r="L87" s="13"/>
    </row>
    <row r="88" spans="1:12" ht="15" customHeight="1" x14ac:dyDescent="0.2">
      <c r="A88" s="13"/>
      <c r="B88" s="13"/>
      <c r="C88" s="25" t="s">
        <v>233</v>
      </c>
      <c r="D88" s="13"/>
      <c r="E88" s="13"/>
      <c r="F88" s="13"/>
      <c r="G88" s="13"/>
      <c r="H88" s="13"/>
      <c r="I88" s="13"/>
      <c r="J88" s="13"/>
      <c r="K88" s="13"/>
      <c r="L88" s="13"/>
    </row>
    <row r="89" spans="1:12" ht="15" customHeight="1" x14ac:dyDescent="0.2">
      <c r="A89" s="13"/>
      <c r="B89" s="13"/>
      <c r="C89" s="25" t="s">
        <v>234</v>
      </c>
      <c r="D89" s="13"/>
      <c r="E89" s="13"/>
      <c r="F89" s="13"/>
      <c r="G89" s="13"/>
      <c r="H89" s="13"/>
      <c r="I89" s="13"/>
      <c r="J89" s="13"/>
      <c r="K89" s="13"/>
      <c r="L89" s="13"/>
    </row>
    <row r="90" spans="1:12" ht="15" customHeight="1" x14ac:dyDescent="0.2">
      <c r="A90" s="13"/>
      <c r="B90" s="13"/>
      <c r="C90" s="235" t="s">
        <v>235</v>
      </c>
      <c r="D90" s="236"/>
      <c r="E90" s="13"/>
      <c r="F90" s="13"/>
      <c r="G90" s="13"/>
      <c r="H90" s="13"/>
      <c r="I90" s="13"/>
      <c r="J90" s="13"/>
      <c r="K90" s="13"/>
      <c r="L90" s="13"/>
    </row>
    <row r="91" spans="1:12" ht="15" customHeight="1" x14ac:dyDescent="0.2">
      <c r="A91" s="13"/>
      <c r="B91" s="13"/>
      <c r="C91" s="25" t="s">
        <v>236</v>
      </c>
      <c r="D91" s="13"/>
      <c r="E91" s="13"/>
      <c r="F91" s="13"/>
      <c r="G91" s="13"/>
      <c r="H91" s="13"/>
      <c r="I91" s="13"/>
      <c r="J91" s="13"/>
      <c r="K91" s="13"/>
      <c r="L91" s="13"/>
    </row>
    <row r="92" spans="1:12" ht="15" customHeight="1" x14ac:dyDescent="0.2">
      <c r="A92" s="13"/>
      <c r="B92" s="13"/>
      <c r="C92" s="25" t="s">
        <v>237</v>
      </c>
      <c r="D92" s="13"/>
      <c r="E92" s="13"/>
      <c r="F92" s="13"/>
      <c r="G92" s="13"/>
      <c r="H92" s="13"/>
      <c r="I92" s="13"/>
      <c r="J92" s="13"/>
      <c r="K92" s="13"/>
      <c r="L92" s="13"/>
    </row>
    <row r="93" spans="1:12" ht="15" customHeight="1" x14ac:dyDescent="0.2">
      <c r="A93" s="13"/>
      <c r="B93" s="13"/>
      <c r="C93" s="25" t="s">
        <v>238</v>
      </c>
      <c r="D93" s="13"/>
      <c r="E93" s="13"/>
      <c r="F93" s="13"/>
      <c r="G93" s="13"/>
      <c r="H93" s="13"/>
      <c r="I93" s="13"/>
      <c r="J93" s="13"/>
      <c r="K93" s="13"/>
      <c r="L93" s="13"/>
    </row>
    <row r="94" spans="1:12" ht="15" customHeight="1" x14ac:dyDescent="0.2">
      <c r="A94" s="13"/>
      <c r="B94" s="13"/>
      <c r="C94" s="25"/>
      <c r="D94" s="13"/>
      <c r="E94" s="13"/>
      <c r="F94" s="13"/>
      <c r="G94" s="13"/>
      <c r="H94" s="13"/>
      <c r="I94" s="13"/>
      <c r="J94" s="13"/>
      <c r="K94" s="13"/>
      <c r="L94" s="13"/>
    </row>
    <row r="95" spans="1:12" ht="15" customHeight="1" x14ac:dyDescent="0.2">
      <c r="A95" s="13"/>
      <c r="B95" s="13"/>
      <c r="C95" s="158" t="s">
        <v>239</v>
      </c>
      <c r="D95" s="13"/>
      <c r="E95" s="13"/>
      <c r="F95" s="13"/>
      <c r="G95" s="13"/>
      <c r="H95" s="13"/>
      <c r="I95" s="13"/>
      <c r="J95" s="13"/>
      <c r="K95" s="13"/>
      <c r="L95" s="13"/>
    </row>
    <row r="96" spans="1:12" ht="15" customHeight="1" x14ac:dyDescent="0.2">
      <c r="A96" s="13"/>
      <c r="B96" s="13"/>
      <c r="C96" s="25" t="s">
        <v>240</v>
      </c>
      <c r="D96" s="13"/>
      <c r="E96" s="13"/>
      <c r="F96" s="13"/>
      <c r="G96" s="13"/>
      <c r="H96" s="13"/>
      <c r="I96" s="13"/>
      <c r="J96" s="13"/>
      <c r="K96" s="13"/>
      <c r="L96" s="13"/>
    </row>
    <row r="97" spans="1:12" ht="15" customHeight="1" x14ac:dyDescent="0.2">
      <c r="A97" s="13"/>
      <c r="B97" s="13"/>
      <c r="C97" s="25" t="s">
        <v>241</v>
      </c>
      <c r="D97" s="13"/>
      <c r="E97" s="13"/>
      <c r="F97" s="13"/>
      <c r="G97" s="13"/>
      <c r="H97" s="13"/>
      <c r="I97" s="13"/>
      <c r="J97" s="13"/>
      <c r="K97" s="13"/>
      <c r="L97" s="13"/>
    </row>
    <row r="98" spans="1:12" ht="15" customHeight="1" x14ac:dyDescent="0.2">
      <c r="A98" s="13"/>
      <c r="B98" s="13"/>
      <c r="C98" s="25" t="s">
        <v>242</v>
      </c>
      <c r="D98" s="13"/>
      <c r="E98" s="13"/>
      <c r="F98" s="13"/>
      <c r="G98" s="13"/>
      <c r="H98" s="13"/>
      <c r="I98" s="13"/>
      <c r="J98" s="13"/>
      <c r="K98" s="13"/>
      <c r="L98" s="13"/>
    </row>
    <row r="99" spans="1:12" ht="15" customHeight="1" x14ac:dyDescent="0.2">
      <c r="A99" s="13"/>
      <c r="B99" s="13"/>
      <c r="C99" s="25" t="s">
        <v>243</v>
      </c>
      <c r="D99" s="13"/>
      <c r="E99" s="13"/>
      <c r="F99" s="13"/>
      <c r="G99" s="13"/>
      <c r="H99" s="13"/>
      <c r="I99" s="13"/>
      <c r="J99" s="13"/>
      <c r="K99" s="13"/>
      <c r="L99" s="13"/>
    </row>
    <row r="100" spans="1:12" ht="15" customHeight="1" x14ac:dyDescent="0.2">
      <c r="A100" s="13"/>
      <c r="B100" s="13"/>
      <c r="C100" s="25" t="s">
        <v>244</v>
      </c>
      <c r="D100" s="13"/>
      <c r="E100" s="13"/>
      <c r="F100" s="13"/>
      <c r="G100" s="13"/>
      <c r="H100" s="13"/>
      <c r="I100" s="13"/>
      <c r="J100" s="13"/>
      <c r="K100" s="13"/>
      <c r="L100" s="13"/>
    </row>
    <row r="101" spans="1:12" ht="15" customHeight="1" x14ac:dyDescent="0.2">
      <c r="A101" s="13"/>
      <c r="B101" s="13"/>
      <c r="C101" s="25" t="s">
        <v>245</v>
      </c>
      <c r="D101" s="13"/>
      <c r="E101" s="13"/>
      <c r="F101" s="13"/>
      <c r="G101" s="13"/>
      <c r="H101" s="13"/>
      <c r="I101" s="13"/>
      <c r="J101" s="13"/>
      <c r="K101" s="13"/>
      <c r="L101" s="13"/>
    </row>
    <row r="102" spans="1:12" ht="15" customHeight="1" x14ac:dyDescent="0.2">
      <c r="A102" s="13"/>
      <c r="B102" s="13"/>
      <c r="C102" s="25" t="s">
        <v>246</v>
      </c>
      <c r="D102" s="13"/>
      <c r="E102" s="13"/>
      <c r="F102" s="13"/>
      <c r="G102" s="13"/>
      <c r="H102" s="13"/>
      <c r="I102" s="13"/>
      <c r="J102" s="13"/>
      <c r="K102" s="13"/>
      <c r="L102" s="13"/>
    </row>
    <row r="103" spans="1:12" ht="15" customHeight="1" x14ac:dyDescent="0.2">
      <c r="A103" s="13"/>
      <c r="B103" s="13"/>
      <c r="C103" s="25" t="s">
        <v>247</v>
      </c>
      <c r="D103" s="13"/>
      <c r="E103" s="13"/>
      <c r="F103" s="13"/>
      <c r="G103" s="13"/>
      <c r="H103" s="13"/>
      <c r="I103" s="13"/>
      <c r="J103" s="13"/>
      <c r="K103" s="13"/>
      <c r="L103" s="13"/>
    </row>
    <row r="104" spans="1:12" ht="15" customHeight="1" x14ac:dyDescent="0.2">
      <c r="A104" s="13"/>
      <c r="B104" s="13"/>
      <c r="C104" s="25" t="s">
        <v>248</v>
      </c>
      <c r="D104" s="13"/>
      <c r="E104" s="13"/>
      <c r="F104" s="13"/>
      <c r="G104" s="13"/>
      <c r="H104" s="13"/>
      <c r="I104" s="13"/>
      <c r="J104" s="13"/>
      <c r="K104" s="13"/>
      <c r="L104" s="13"/>
    </row>
    <row r="105" spans="1:12" ht="15" customHeight="1" x14ac:dyDescent="0.2">
      <c r="A105" s="13"/>
      <c r="B105" s="13"/>
      <c r="C105" s="25"/>
      <c r="D105" s="13"/>
      <c r="E105" s="13"/>
      <c r="F105" s="13"/>
      <c r="G105" s="13"/>
      <c r="H105" s="13"/>
      <c r="I105" s="13"/>
      <c r="J105" s="13"/>
      <c r="K105" s="13"/>
      <c r="L105" s="13"/>
    </row>
    <row r="106" spans="1:12" ht="15" customHeight="1" x14ac:dyDescent="0.2">
      <c r="A106" s="31"/>
      <c r="B106" s="31"/>
      <c r="C106" s="32"/>
      <c r="D106" s="32"/>
      <c r="E106" s="32"/>
      <c r="F106" s="32"/>
      <c r="G106" s="32"/>
      <c r="H106" s="32"/>
      <c r="I106" s="32"/>
      <c r="J106" s="13"/>
      <c r="K106" s="13"/>
      <c r="L106" s="13"/>
    </row>
    <row r="107" spans="1:12" ht="15" customHeight="1" x14ac:dyDescent="0.2">
      <c r="A107" s="13"/>
      <c r="B107" s="13"/>
      <c r="C107" s="13"/>
      <c r="D107" s="13"/>
      <c r="E107" s="13"/>
      <c r="F107" s="13"/>
      <c r="G107" s="13"/>
      <c r="H107" s="13"/>
      <c r="I107" s="13"/>
      <c r="J107" s="13"/>
      <c r="K107" s="13"/>
      <c r="L107" s="13"/>
    </row>
    <row r="108" spans="1:12" ht="15" customHeight="1" x14ac:dyDescent="0.2">
      <c r="A108" s="24" t="s">
        <v>207</v>
      </c>
      <c r="B108" s="13"/>
      <c r="C108" s="25"/>
      <c r="D108" s="25"/>
      <c r="E108" s="26"/>
      <c r="F108" s="13"/>
      <c r="G108" s="13"/>
      <c r="H108" s="13"/>
      <c r="I108" s="13"/>
      <c r="J108" s="13"/>
      <c r="K108" s="13"/>
      <c r="L108" s="13"/>
    </row>
    <row r="109" spans="1:12" ht="15" customHeight="1" x14ac:dyDescent="0.2">
      <c r="A109" s="13"/>
      <c r="B109" s="13"/>
      <c r="C109" s="27" t="s">
        <v>2</v>
      </c>
      <c r="D109" s="231" t="s">
        <v>1</v>
      </c>
      <c r="E109" s="231"/>
      <c r="F109" s="231"/>
      <c r="G109" s="231"/>
      <c r="H109" s="13"/>
      <c r="I109" s="13"/>
      <c r="J109" s="13"/>
      <c r="K109" s="13"/>
      <c r="L109" s="13"/>
    </row>
    <row r="110" spans="1:12" ht="15" customHeight="1" x14ac:dyDescent="0.2">
      <c r="A110" s="13"/>
      <c r="B110" s="13"/>
      <c r="C110" s="27"/>
      <c r="D110" s="27"/>
      <c r="E110" s="27"/>
      <c r="F110" s="232"/>
      <c r="G110" s="232"/>
      <c r="H110" s="13"/>
      <c r="I110" s="13"/>
      <c r="J110" s="13"/>
      <c r="K110" s="13"/>
      <c r="L110" s="13"/>
    </row>
    <row r="111" spans="1:12" ht="15" customHeight="1" x14ac:dyDescent="0.2">
      <c r="A111" s="13"/>
      <c r="B111" s="28" t="s">
        <v>7</v>
      </c>
      <c r="C111" s="13"/>
      <c r="D111" s="13"/>
      <c r="E111" s="29"/>
      <c r="F111" s="13"/>
      <c r="G111" s="13"/>
      <c r="H111" s="13"/>
      <c r="I111" s="13"/>
      <c r="J111" s="13"/>
      <c r="K111" s="13"/>
      <c r="L111" s="13"/>
    </row>
    <row r="112" spans="1:12" ht="15" customHeight="1" x14ac:dyDescent="0.2">
      <c r="A112" s="13"/>
      <c r="B112" s="13"/>
      <c r="C112" s="13"/>
      <c r="D112" s="13"/>
      <c r="E112" s="29"/>
      <c r="F112" s="13"/>
      <c r="G112" s="13"/>
      <c r="H112" s="13"/>
      <c r="I112" s="13"/>
      <c r="J112" s="13"/>
      <c r="K112" s="13"/>
      <c r="L112" s="13"/>
    </row>
    <row r="113" spans="1:12" ht="15" customHeight="1" x14ac:dyDescent="0.2">
      <c r="A113" s="13"/>
      <c r="B113" s="30" t="s">
        <v>3</v>
      </c>
      <c r="C113" s="13"/>
      <c r="D113" s="13"/>
      <c r="E113" s="29"/>
      <c r="F113" s="13"/>
      <c r="G113" s="13"/>
      <c r="H113" s="13"/>
      <c r="I113" s="13"/>
      <c r="J113" s="13"/>
      <c r="K113" s="13"/>
      <c r="L113" s="13"/>
    </row>
    <row r="114" spans="1:12" ht="15" customHeight="1" x14ac:dyDescent="0.2">
      <c r="A114" s="13"/>
      <c r="B114" s="29" t="s">
        <v>5</v>
      </c>
      <c r="C114" s="25" t="s">
        <v>6</v>
      </c>
      <c r="D114" s="25"/>
      <c r="E114" s="26"/>
      <c r="F114" s="25"/>
      <c r="G114" s="25"/>
      <c r="H114" s="25"/>
      <c r="I114" s="25"/>
      <c r="J114" s="25"/>
      <c r="K114" s="28"/>
      <c r="L114" s="13"/>
    </row>
    <row r="115" spans="1:12" ht="15" customHeight="1" x14ac:dyDescent="0.2">
      <c r="A115" s="13"/>
      <c r="B115" s="13"/>
      <c r="C115" s="25" t="s">
        <v>4</v>
      </c>
      <c r="D115" s="25"/>
      <c r="E115" s="26"/>
      <c r="F115" s="25"/>
      <c r="G115" s="25"/>
      <c r="H115" s="25"/>
      <c r="I115" s="25"/>
      <c r="J115" s="25"/>
      <c r="K115" s="28"/>
      <c r="L115" s="13"/>
    </row>
    <row r="116" spans="1:12" ht="15" customHeight="1" x14ac:dyDescent="0.2">
      <c r="A116" s="13"/>
      <c r="B116" s="13"/>
      <c r="C116" s="13"/>
      <c r="D116" s="13"/>
      <c r="E116" s="13"/>
      <c r="F116" s="13"/>
      <c r="G116" s="13"/>
      <c r="H116" s="13"/>
      <c r="I116" s="13"/>
      <c r="J116" s="13"/>
      <c r="K116" s="13"/>
      <c r="L116" s="13"/>
    </row>
    <row r="117" spans="1:12" ht="15" customHeight="1" x14ac:dyDescent="0.2">
      <c r="A117" s="31"/>
      <c r="B117" s="31"/>
      <c r="C117" s="32"/>
      <c r="D117" s="32"/>
      <c r="E117" s="32"/>
      <c r="F117" s="32"/>
      <c r="G117" s="32"/>
      <c r="H117" s="32"/>
      <c r="I117" s="32"/>
      <c r="J117" s="25"/>
      <c r="K117" s="25"/>
      <c r="L117" s="25"/>
    </row>
    <row r="118" spans="1:12" ht="15" customHeight="1" x14ac:dyDescent="0.2">
      <c r="A118" s="13"/>
      <c r="B118" s="13"/>
      <c r="C118" s="13"/>
      <c r="D118" s="13"/>
      <c r="E118" s="13"/>
      <c r="F118" s="13"/>
      <c r="G118" s="13"/>
      <c r="H118" s="13"/>
      <c r="I118" s="13"/>
      <c r="J118" s="13"/>
      <c r="K118" s="13"/>
      <c r="L118" s="13"/>
    </row>
    <row r="119" spans="1:12" ht="15" customHeight="1" x14ac:dyDescent="0.2">
      <c r="A119" s="13"/>
      <c r="B119" s="13"/>
      <c r="C119" s="13"/>
      <c r="D119" s="13"/>
      <c r="E119" s="13"/>
      <c r="F119" s="13"/>
      <c r="G119" s="13"/>
      <c r="H119" s="13"/>
      <c r="I119" s="13"/>
      <c r="J119" s="13"/>
      <c r="K119" s="13"/>
      <c r="L119" s="13"/>
    </row>
    <row r="120" spans="1:12" ht="15" customHeight="1" x14ac:dyDescent="0.2">
      <c r="A120" s="13"/>
      <c r="B120" s="13"/>
      <c r="C120" s="13"/>
      <c r="D120" s="13"/>
      <c r="E120" s="13"/>
      <c r="F120" s="13"/>
      <c r="G120" s="13"/>
      <c r="H120" s="13"/>
      <c r="I120" s="13"/>
      <c r="J120" s="13"/>
      <c r="K120" s="13"/>
      <c r="L120" s="13"/>
    </row>
  </sheetData>
  <mergeCells count="5">
    <mergeCell ref="B1:F2"/>
    <mergeCell ref="D109:G109"/>
    <mergeCell ref="F110:G110"/>
    <mergeCell ref="A1:A2"/>
    <mergeCell ref="C90:D90"/>
  </mergeCells>
  <phoneticPr fontId="2"/>
  <hyperlinks>
    <hyperlink ref="D109" r:id="rId1" xr:uid="{763E3C33-D44D-4178-8D45-855CFBB17A88}"/>
    <hyperlink ref="C90:D90" r:id="rId2" display="https://s-naga.jp/" xr:uid="{9DADAE35-D35E-41EF-A7CA-F8FDB82BD0A6}"/>
  </hyperlinks>
  <pageMargins left="0.7" right="0.7" top="0.75" bottom="0.75" header="0.3" footer="0.3"/>
  <pageSetup paperSize="9" orientation="portrait" horizontalDpi="360" verticalDpi="36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D73D5-3CE0-42D1-BEF0-A1692836FE15}">
  <dimension ref="A1:N151"/>
  <sheetViews>
    <sheetView zoomScaleNormal="100" workbookViewId="0">
      <selection activeCell="B107" sqref="B107:B109"/>
    </sheetView>
  </sheetViews>
  <sheetFormatPr defaultColWidth="10.77734375" defaultRowHeight="15" customHeight="1" x14ac:dyDescent="0.2"/>
  <cols>
    <col min="1" max="1" width="3.77734375" style="39" customWidth="1"/>
    <col min="2" max="2" width="11.21875" style="39" customWidth="1"/>
    <col min="3" max="3" width="15.77734375" style="39" customWidth="1"/>
    <col min="4" max="5" width="9.77734375" style="39" customWidth="1"/>
    <col min="6" max="7" width="12.77734375" style="39" customWidth="1"/>
    <col min="8" max="8" width="11.77734375" style="39" customWidth="1"/>
    <col min="9" max="9" width="5.77734375" style="39" customWidth="1"/>
    <col min="10" max="10" width="8.77734375" style="39" customWidth="1"/>
    <col min="11" max="11" width="4.5546875" style="39" customWidth="1"/>
    <col min="12" max="16384" width="10.77734375" style="39"/>
  </cols>
  <sheetData>
    <row r="1" spans="1:11" ht="15" customHeight="1" x14ac:dyDescent="0.2">
      <c r="A1" s="278" t="s">
        <v>8</v>
      </c>
      <c r="B1" s="249" t="s">
        <v>252</v>
      </c>
      <c r="C1" s="249"/>
      <c r="D1" s="249"/>
      <c r="E1" s="249"/>
      <c r="F1" s="37"/>
      <c r="G1" s="37"/>
      <c r="H1" s="37"/>
      <c r="I1" s="38"/>
      <c r="J1" s="38"/>
      <c r="K1" s="38"/>
    </row>
    <row r="2" spans="1:11" ht="15" customHeight="1" x14ac:dyDescent="0.2">
      <c r="A2" s="279"/>
      <c r="B2" s="249"/>
      <c r="C2" s="249"/>
      <c r="D2" s="249"/>
      <c r="E2" s="249"/>
      <c r="F2" s="40"/>
      <c r="G2" s="40"/>
      <c r="H2" s="40" t="s">
        <v>0</v>
      </c>
      <c r="I2" s="41"/>
      <c r="J2" s="41"/>
      <c r="K2" s="41"/>
    </row>
    <row r="3" spans="1:11" ht="15" customHeight="1" x14ac:dyDescent="0.2">
      <c r="A3" s="42"/>
      <c r="B3" s="42"/>
      <c r="C3" s="42"/>
      <c r="D3" s="42"/>
      <c r="E3" s="42"/>
      <c r="F3" s="43"/>
      <c r="G3" s="43"/>
      <c r="H3" s="157" t="s">
        <v>214</v>
      </c>
      <c r="I3" s="42"/>
      <c r="J3" s="43"/>
      <c r="K3" s="42"/>
    </row>
    <row r="4" spans="1:11" ht="15" customHeight="1" x14ac:dyDescent="0.2">
      <c r="A4" s="44" t="s">
        <v>85</v>
      </c>
      <c r="B4" s="43"/>
      <c r="C4" s="42"/>
      <c r="D4" s="42"/>
      <c r="E4" s="42"/>
      <c r="F4" s="43"/>
      <c r="G4" s="43"/>
      <c r="H4" s="42"/>
      <c r="I4" s="42"/>
      <c r="J4" s="43"/>
      <c r="K4" s="42"/>
    </row>
    <row r="5" spans="1:11" ht="15" customHeight="1" x14ac:dyDescent="0.2">
      <c r="A5" s="42"/>
      <c r="B5" s="43"/>
      <c r="C5" s="42"/>
      <c r="D5" s="42"/>
      <c r="E5" s="42"/>
      <c r="F5" s="43"/>
      <c r="G5" s="43"/>
      <c r="H5" s="42"/>
      <c r="I5" s="42"/>
      <c r="J5" s="43"/>
      <c r="K5" s="42"/>
    </row>
    <row r="6" spans="1:11" ht="15" customHeight="1" x14ac:dyDescent="0.2">
      <c r="A6" s="42"/>
      <c r="B6" s="43" t="s">
        <v>120</v>
      </c>
      <c r="C6" s="42"/>
      <c r="D6" s="42"/>
      <c r="E6" s="42"/>
      <c r="F6" s="43" t="s">
        <v>121</v>
      </c>
      <c r="G6" s="43"/>
      <c r="H6" s="42"/>
      <c r="I6" s="42"/>
      <c r="J6" s="43"/>
      <c r="K6" s="42"/>
    </row>
    <row r="7" spans="1:11" ht="15" customHeight="1" x14ac:dyDescent="0.2">
      <c r="A7" s="42"/>
      <c r="B7" s="57" t="s">
        <v>318</v>
      </c>
      <c r="C7" s="52"/>
      <c r="D7" s="58" t="s">
        <v>116</v>
      </c>
      <c r="E7" s="59"/>
      <c r="F7" s="22"/>
      <c r="G7" s="22"/>
      <c r="H7" s="23"/>
      <c r="I7" s="42"/>
      <c r="J7" s="43"/>
      <c r="K7" s="42"/>
    </row>
    <row r="8" spans="1:11" ht="15" customHeight="1" x14ac:dyDescent="0.2">
      <c r="A8" s="42"/>
      <c r="B8" s="57" t="s">
        <v>112</v>
      </c>
      <c r="C8" s="52"/>
      <c r="D8" s="58" t="s">
        <v>123</v>
      </c>
      <c r="E8" s="59"/>
      <c r="F8" s="22"/>
      <c r="G8" s="22"/>
      <c r="H8" s="23"/>
      <c r="I8" s="42"/>
      <c r="J8" s="43"/>
      <c r="K8" s="42"/>
    </row>
    <row r="9" spans="1:11" ht="15" customHeight="1" x14ac:dyDescent="0.2">
      <c r="A9" s="42"/>
      <c r="B9" s="57" t="s">
        <v>113</v>
      </c>
      <c r="C9" s="52"/>
      <c r="D9" s="58" t="s">
        <v>117</v>
      </c>
      <c r="E9" s="59"/>
      <c r="F9" s="22"/>
      <c r="G9" s="22"/>
      <c r="H9" s="23"/>
      <c r="I9" s="42"/>
      <c r="J9" s="43"/>
      <c r="K9" s="42"/>
    </row>
    <row r="10" spans="1:11" ht="15" customHeight="1" x14ac:dyDescent="0.2">
      <c r="A10" s="42"/>
      <c r="B10" s="57" t="s">
        <v>114</v>
      </c>
      <c r="C10" s="52"/>
      <c r="D10" s="58" t="s">
        <v>122</v>
      </c>
      <c r="E10" s="59"/>
      <c r="F10" s="22"/>
      <c r="G10" s="22"/>
      <c r="H10" s="23"/>
      <c r="I10" s="42"/>
      <c r="J10" s="43"/>
      <c r="K10" s="42"/>
    </row>
    <row r="11" spans="1:11" ht="15" customHeight="1" x14ac:dyDescent="0.2">
      <c r="A11" s="42"/>
      <c r="B11" s="57" t="s">
        <v>115</v>
      </c>
      <c r="C11" s="52"/>
      <c r="D11" s="58" t="s">
        <v>118</v>
      </c>
      <c r="E11" s="59"/>
      <c r="F11" s="22"/>
      <c r="G11" s="22"/>
      <c r="H11" s="23"/>
      <c r="I11" s="42"/>
      <c r="J11" s="43"/>
      <c r="K11" s="42"/>
    </row>
    <row r="12" spans="1:11" ht="15" customHeight="1" x14ac:dyDescent="0.2">
      <c r="A12" s="44"/>
      <c r="B12" s="43"/>
      <c r="C12" s="42"/>
      <c r="D12" s="42"/>
      <c r="E12" s="42"/>
      <c r="F12" s="43"/>
      <c r="G12" s="43"/>
      <c r="H12" s="42"/>
      <c r="I12" s="42"/>
      <c r="J12" s="43"/>
      <c r="K12" s="42"/>
    </row>
    <row r="13" spans="1:11" s="228" customFormat="1" ht="15" customHeight="1" x14ac:dyDescent="0.2">
      <c r="A13" s="227" t="s">
        <v>319</v>
      </c>
      <c r="B13" s="226"/>
      <c r="C13" s="226"/>
      <c r="D13" s="226"/>
      <c r="E13" s="226"/>
      <c r="F13" s="226"/>
      <c r="G13" s="226"/>
      <c r="H13" s="226"/>
      <c r="I13" s="226"/>
      <c r="J13" s="226"/>
      <c r="K13" s="226"/>
    </row>
    <row r="14" spans="1:11" ht="15" customHeight="1" x14ac:dyDescent="0.2">
      <c r="A14" s="42"/>
      <c r="B14" s="42" t="s">
        <v>320</v>
      </c>
      <c r="C14" s="42"/>
      <c r="D14" s="42"/>
      <c r="E14" s="42"/>
      <c r="F14" s="43"/>
      <c r="G14" s="43"/>
      <c r="H14" s="42"/>
      <c r="I14" s="42"/>
      <c r="J14" s="43"/>
      <c r="K14" s="42"/>
    </row>
    <row r="15" spans="1:11" ht="15" customHeight="1" x14ac:dyDescent="0.2">
      <c r="A15" s="42">
        <v>1</v>
      </c>
      <c r="B15" s="48" t="s">
        <v>321</v>
      </c>
      <c r="C15" s="49"/>
      <c r="D15" s="58" t="s">
        <v>329</v>
      </c>
      <c r="E15" s="229"/>
      <c r="F15" s="60"/>
      <c r="G15" s="60"/>
      <c r="H15" s="59"/>
      <c r="I15" s="42"/>
      <c r="J15" s="43"/>
      <c r="K15" s="42"/>
    </row>
    <row r="16" spans="1:11" ht="15" customHeight="1" x14ac:dyDescent="0.2">
      <c r="A16" s="42">
        <v>2</v>
      </c>
      <c r="B16" s="48" t="s">
        <v>328</v>
      </c>
      <c r="C16" s="49"/>
      <c r="D16" s="58" t="s">
        <v>330</v>
      </c>
      <c r="E16" s="229"/>
      <c r="F16" s="60"/>
      <c r="G16" s="60"/>
      <c r="H16" s="59"/>
      <c r="I16" s="42"/>
      <c r="J16" s="43"/>
      <c r="K16" s="42"/>
    </row>
    <row r="17" spans="1:11" ht="15" customHeight="1" x14ac:dyDescent="0.2">
      <c r="A17" s="42">
        <v>3</v>
      </c>
      <c r="B17" s="48" t="s">
        <v>327</v>
      </c>
      <c r="C17" s="49"/>
      <c r="D17" s="58" t="s">
        <v>331</v>
      </c>
      <c r="E17" s="229"/>
      <c r="F17" s="60"/>
      <c r="G17" s="60"/>
      <c r="H17" s="59"/>
      <c r="I17" s="42"/>
      <c r="J17" s="43"/>
      <c r="K17" s="42"/>
    </row>
    <row r="18" spans="1:11" ht="15" customHeight="1" x14ac:dyDescent="0.2">
      <c r="A18" s="42">
        <v>4</v>
      </c>
      <c r="B18" s="48" t="s">
        <v>322</v>
      </c>
      <c r="C18" s="49"/>
      <c r="D18" s="58" t="s">
        <v>332</v>
      </c>
      <c r="E18" s="229"/>
      <c r="F18" s="60"/>
      <c r="G18" s="60"/>
      <c r="H18" s="59"/>
      <c r="I18" s="42"/>
      <c r="J18" s="43"/>
      <c r="K18" s="42"/>
    </row>
    <row r="19" spans="1:11" ht="15" customHeight="1" x14ac:dyDescent="0.2">
      <c r="A19" s="42">
        <v>5</v>
      </c>
      <c r="B19" s="48" t="s">
        <v>323</v>
      </c>
      <c r="C19" s="49"/>
      <c r="D19" s="58" t="s">
        <v>333</v>
      </c>
      <c r="E19" s="229"/>
      <c r="F19" s="60"/>
      <c r="G19" s="60"/>
      <c r="H19" s="59"/>
      <c r="I19" s="42"/>
      <c r="J19" s="43"/>
      <c r="K19" s="42"/>
    </row>
    <row r="20" spans="1:11" ht="15" customHeight="1" x14ac:dyDescent="0.2">
      <c r="A20" s="42">
        <v>6</v>
      </c>
      <c r="B20" s="48" t="s">
        <v>324</v>
      </c>
      <c r="C20" s="49"/>
      <c r="D20" s="58" t="s">
        <v>334</v>
      </c>
      <c r="E20" s="229"/>
      <c r="F20" s="60"/>
      <c r="G20" s="60"/>
      <c r="H20" s="59"/>
      <c r="I20" s="42"/>
      <c r="J20" s="43"/>
      <c r="K20" s="42"/>
    </row>
    <row r="21" spans="1:11" ht="15" customHeight="1" x14ac:dyDescent="0.2">
      <c r="A21" s="42">
        <v>7</v>
      </c>
      <c r="B21" s="48" t="s">
        <v>325</v>
      </c>
      <c r="C21" s="49"/>
      <c r="D21" s="58" t="s">
        <v>335</v>
      </c>
      <c r="E21" s="229"/>
      <c r="F21" s="60"/>
      <c r="G21" s="60"/>
      <c r="H21" s="59"/>
      <c r="I21" s="42"/>
      <c r="J21" s="43"/>
      <c r="K21" s="42"/>
    </row>
    <row r="22" spans="1:11" ht="15" customHeight="1" x14ac:dyDescent="0.2">
      <c r="A22" s="42">
        <v>8</v>
      </c>
      <c r="B22" s="48" t="s">
        <v>326</v>
      </c>
      <c r="C22" s="49"/>
      <c r="D22" s="58" t="s">
        <v>336</v>
      </c>
      <c r="E22" s="229"/>
      <c r="F22" s="60"/>
      <c r="G22" s="60"/>
      <c r="H22" s="59"/>
      <c r="I22" s="42"/>
      <c r="J22" s="43"/>
      <c r="K22" s="42"/>
    </row>
    <row r="23" spans="1:11" ht="15" customHeight="1" x14ac:dyDescent="0.2">
      <c r="A23" s="44"/>
      <c r="B23" s="43"/>
      <c r="C23" s="42"/>
      <c r="D23" s="42"/>
      <c r="E23" s="42"/>
      <c r="F23" s="43"/>
      <c r="G23" s="43"/>
      <c r="H23" s="42"/>
      <c r="I23" s="42"/>
      <c r="J23" s="43"/>
      <c r="K23" s="42"/>
    </row>
    <row r="24" spans="1:11" ht="15" customHeight="1" x14ac:dyDescent="0.2">
      <c r="A24" s="44" t="s">
        <v>40</v>
      </c>
      <c r="B24" s="43"/>
      <c r="C24" s="42"/>
      <c r="D24" s="42"/>
      <c r="E24" s="42"/>
      <c r="F24" s="43"/>
      <c r="G24" s="43"/>
      <c r="H24" s="42"/>
      <c r="I24" s="42"/>
      <c r="J24" s="43"/>
      <c r="K24" s="42"/>
    </row>
    <row r="25" spans="1:11" ht="15" customHeight="1" x14ac:dyDescent="0.2">
      <c r="A25" s="42"/>
      <c r="B25" s="43"/>
      <c r="C25" s="42"/>
      <c r="D25" s="42"/>
      <c r="E25" s="42"/>
      <c r="F25" s="43"/>
      <c r="G25" s="43"/>
      <c r="H25" s="42"/>
      <c r="I25" s="42"/>
      <c r="J25" s="43"/>
      <c r="K25" s="42"/>
    </row>
    <row r="26" spans="1:11" ht="15" customHeight="1" x14ac:dyDescent="0.2">
      <c r="A26" s="42"/>
      <c r="B26" s="42" t="s">
        <v>34</v>
      </c>
      <c r="C26" s="42"/>
      <c r="D26" s="42"/>
      <c r="E26" s="42"/>
      <c r="F26" s="43"/>
      <c r="G26" s="43"/>
      <c r="H26" s="42"/>
      <c r="I26" s="42"/>
      <c r="J26" s="43"/>
      <c r="K26" s="42"/>
    </row>
    <row r="27" spans="1:11" ht="15" customHeight="1" x14ac:dyDescent="0.2">
      <c r="A27" s="42"/>
      <c r="B27" s="42" t="s">
        <v>88</v>
      </c>
      <c r="C27" s="42"/>
      <c r="D27" s="42"/>
      <c r="E27" s="42"/>
      <c r="F27" s="43"/>
      <c r="G27" s="43"/>
      <c r="H27" s="42"/>
      <c r="I27" s="42"/>
      <c r="J27" s="43"/>
      <c r="K27" s="42"/>
    </row>
    <row r="28" spans="1:11" ht="15" customHeight="1" x14ac:dyDescent="0.2">
      <c r="A28" s="42"/>
      <c r="B28" s="42" t="s">
        <v>17</v>
      </c>
      <c r="C28" s="42"/>
      <c r="D28" s="42"/>
      <c r="E28" s="42"/>
      <c r="F28" s="43"/>
      <c r="G28" s="43"/>
      <c r="H28" s="42"/>
      <c r="I28" s="42"/>
      <c r="J28" s="43"/>
      <c r="K28" s="42"/>
    </row>
    <row r="29" spans="1:11" ht="15" customHeight="1" x14ac:dyDescent="0.2">
      <c r="A29" s="42"/>
      <c r="B29" s="42" t="s">
        <v>56</v>
      </c>
      <c r="C29" s="42"/>
      <c r="D29" s="42"/>
      <c r="E29" s="42"/>
      <c r="F29" s="43"/>
      <c r="G29" s="43"/>
      <c r="H29" s="42"/>
      <c r="I29" s="42"/>
      <c r="J29" s="43"/>
      <c r="K29" s="42"/>
    </row>
    <row r="30" spans="1:11" ht="15" customHeight="1" x14ac:dyDescent="0.2">
      <c r="A30" s="42"/>
      <c r="B30" s="42"/>
      <c r="C30" s="42"/>
      <c r="D30" s="42"/>
      <c r="E30" s="42"/>
      <c r="F30" s="43"/>
      <c r="G30" s="43"/>
      <c r="H30" s="42"/>
      <c r="I30" s="42"/>
      <c r="J30" s="43"/>
      <c r="K30" s="42"/>
    </row>
    <row r="31" spans="1:11" ht="15" customHeight="1" x14ac:dyDescent="0.2">
      <c r="A31" s="44" t="s">
        <v>96</v>
      </c>
      <c r="C31" s="42"/>
      <c r="D31" s="42"/>
      <c r="E31" s="42"/>
      <c r="F31" s="43"/>
      <c r="G31" s="43"/>
      <c r="H31" s="42"/>
      <c r="I31" s="42"/>
      <c r="J31" s="43"/>
      <c r="K31" s="42"/>
    </row>
    <row r="32" spans="1:11" ht="15" customHeight="1" x14ac:dyDescent="0.2">
      <c r="A32" s="42"/>
      <c r="B32" s="42"/>
      <c r="C32" s="42"/>
      <c r="D32" s="42"/>
      <c r="E32" s="42"/>
      <c r="F32" s="43"/>
      <c r="G32" s="43"/>
      <c r="H32" s="42"/>
      <c r="I32" s="42"/>
      <c r="J32" s="43"/>
      <c r="K32" s="42"/>
    </row>
    <row r="33" spans="1:11" ht="15" customHeight="1" x14ac:dyDescent="0.2">
      <c r="A33" s="42"/>
      <c r="B33" s="45" t="s">
        <v>24</v>
      </c>
      <c r="C33" s="42" t="s">
        <v>41</v>
      </c>
      <c r="D33" s="42"/>
      <c r="E33" s="42"/>
      <c r="F33" s="43"/>
      <c r="G33" s="43"/>
      <c r="H33" s="42"/>
      <c r="I33" s="42"/>
      <c r="J33" s="43"/>
      <c r="K33" s="42"/>
    </row>
    <row r="34" spans="1:11" ht="15" customHeight="1" x14ac:dyDescent="0.2">
      <c r="A34" s="42"/>
      <c r="B34" s="42"/>
      <c r="C34" s="42" t="s">
        <v>58</v>
      </c>
      <c r="D34" s="42"/>
      <c r="E34" s="42"/>
      <c r="F34" s="43"/>
      <c r="G34" s="43"/>
      <c r="H34" s="42"/>
      <c r="I34" s="42"/>
      <c r="J34" s="43"/>
      <c r="K34" s="42"/>
    </row>
    <row r="35" spans="1:11" ht="15" customHeight="1" x14ac:dyDescent="0.2">
      <c r="A35" s="42"/>
      <c r="B35" s="42"/>
      <c r="C35" s="42" t="s">
        <v>97</v>
      </c>
      <c r="D35" s="42"/>
      <c r="E35" s="42"/>
      <c r="F35" s="43"/>
      <c r="G35" s="43"/>
      <c r="H35" s="42"/>
      <c r="I35" s="42"/>
      <c r="J35" s="43"/>
      <c r="K35" s="42"/>
    </row>
    <row r="36" spans="1:11" ht="15" customHeight="1" x14ac:dyDescent="0.2">
      <c r="A36" s="42"/>
      <c r="B36" s="42"/>
      <c r="C36" s="42" t="s">
        <v>42</v>
      </c>
      <c r="D36" s="42"/>
      <c r="E36" s="42"/>
      <c r="F36" s="43"/>
      <c r="G36" s="43"/>
      <c r="H36" s="42"/>
      <c r="I36" s="42"/>
      <c r="J36" s="43"/>
      <c r="K36" s="42"/>
    </row>
    <row r="37" spans="1:11" ht="15" customHeight="1" x14ac:dyDescent="0.2">
      <c r="A37" s="42"/>
      <c r="B37" s="42"/>
      <c r="C37" s="42" t="s">
        <v>43</v>
      </c>
      <c r="D37" s="42"/>
      <c r="E37" s="42"/>
      <c r="F37" s="43"/>
      <c r="G37" s="43"/>
      <c r="H37" s="42"/>
      <c r="I37" s="42"/>
      <c r="J37" s="43"/>
      <c r="K37" s="42"/>
    </row>
    <row r="38" spans="1:11" ht="15" customHeight="1" x14ac:dyDescent="0.2">
      <c r="A38" s="42"/>
      <c r="B38" s="45" t="s">
        <v>25</v>
      </c>
      <c r="C38" s="42" t="s">
        <v>87</v>
      </c>
      <c r="D38" s="42"/>
      <c r="E38" s="42"/>
      <c r="F38" s="43"/>
      <c r="G38" s="43"/>
      <c r="H38" s="42"/>
      <c r="I38" s="42"/>
      <c r="J38" s="43"/>
      <c r="K38" s="42"/>
    </row>
    <row r="39" spans="1:11" ht="15" customHeight="1" x14ac:dyDescent="0.2">
      <c r="A39" s="42"/>
      <c r="B39" s="42"/>
      <c r="C39" s="42" t="s">
        <v>59</v>
      </c>
      <c r="D39" s="42"/>
      <c r="E39" s="42"/>
      <c r="F39" s="43"/>
      <c r="G39" s="43"/>
      <c r="H39" s="42"/>
      <c r="I39" s="42"/>
      <c r="J39" s="43"/>
      <c r="K39" s="42"/>
    </row>
    <row r="40" spans="1:11" ht="15" customHeight="1" x14ac:dyDescent="0.2">
      <c r="A40" s="42"/>
      <c r="B40" s="42"/>
      <c r="C40" s="42" t="s">
        <v>44</v>
      </c>
      <c r="D40" s="42"/>
      <c r="E40" s="42"/>
      <c r="F40" s="43"/>
      <c r="G40" s="43"/>
      <c r="H40" s="42"/>
      <c r="I40" s="42"/>
      <c r="J40" s="43"/>
      <c r="K40" s="42"/>
    </row>
    <row r="41" spans="1:11" ht="15" customHeight="1" x14ac:dyDescent="0.2">
      <c r="A41" s="42"/>
      <c r="B41" s="42"/>
      <c r="C41" s="42" t="s">
        <v>45</v>
      </c>
      <c r="D41" s="42"/>
      <c r="E41" s="42"/>
      <c r="F41" s="43"/>
      <c r="G41" s="43"/>
      <c r="H41" s="42"/>
      <c r="I41" s="42"/>
      <c r="J41" s="43"/>
      <c r="K41" s="42"/>
    </row>
    <row r="42" spans="1:11" ht="15" customHeight="1" x14ac:dyDescent="0.2">
      <c r="A42" s="42"/>
      <c r="B42" s="42"/>
      <c r="C42" s="42" t="s">
        <v>46</v>
      </c>
      <c r="D42" s="42"/>
      <c r="E42" s="42"/>
      <c r="F42" s="43"/>
      <c r="G42" s="43"/>
      <c r="H42" s="42"/>
      <c r="I42" s="42"/>
      <c r="J42" s="43"/>
      <c r="K42" s="42"/>
    </row>
    <row r="43" spans="1:11" ht="15" customHeight="1" x14ac:dyDescent="0.2">
      <c r="A43" s="42"/>
      <c r="B43" s="42"/>
      <c r="C43" s="42"/>
      <c r="D43" s="42"/>
      <c r="E43" s="42"/>
      <c r="F43" s="43"/>
      <c r="G43" s="43"/>
      <c r="H43" s="42"/>
      <c r="I43" s="42"/>
      <c r="J43" s="43"/>
      <c r="K43" s="42"/>
    </row>
    <row r="44" spans="1:11" ht="15" customHeight="1" x14ac:dyDescent="0.2">
      <c r="A44" s="42"/>
      <c r="B44" s="42" t="s">
        <v>98</v>
      </c>
      <c r="C44" s="43"/>
      <c r="D44" s="42"/>
      <c r="E44" s="42"/>
      <c r="F44" s="43"/>
      <c r="G44" s="43"/>
      <c r="H44" s="42"/>
      <c r="I44" s="42"/>
      <c r="J44" s="43"/>
      <c r="K44" s="42"/>
    </row>
    <row r="45" spans="1:11" ht="15" customHeight="1" x14ac:dyDescent="0.2">
      <c r="A45" s="42"/>
      <c r="B45" s="42" t="s">
        <v>99</v>
      </c>
      <c r="C45" s="43"/>
      <c r="D45" s="42"/>
      <c r="E45" s="42"/>
      <c r="F45" s="43"/>
      <c r="G45" s="43"/>
      <c r="H45" s="42"/>
      <c r="I45" s="42"/>
      <c r="J45" s="43"/>
      <c r="K45" s="42"/>
    </row>
    <row r="46" spans="1:11" ht="15" customHeight="1" x14ac:dyDescent="0.2">
      <c r="A46" s="42"/>
      <c r="B46" s="42" t="s">
        <v>337</v>
      </c>
      <c r="C46" s="43"/>
      <c r="D46" s="42"/>
      <c r="E46" s="42"/>
      <c r="F46" s="43"/>
      <c r="G46" s="43"/>
      <c r="H46" s="42"/>
      <c r="I46" s="42"/>
      <c r="J46" s="43"/>
      <c r="K46" s="42"/>
    </row>
    <row r="47" spans="1:11" ht="15" customHeight="1" x14ac:dyDescent="0.2">
      <c r="A47" s="42"/>
      <c r="B47" s="42" t="s">
        <v>338</v>
      </c>
      <c r="C47" s="42"/>
      <c r="D47" s="42"/>
      <c r="E47" s="42"/>
      <c r="F47" s="43"/>
      <c r="G47" s="43"/>
      <c r="H47" s="42"/>
      <c r="I47" s="42"/>
      <c r="J47" s="43"/>
      <c r="K47" s="42"/>
    </row>
    <row r="48" spans="1:11" ht="15" customHeight="1" x14ac:dyDescent="0.2">
      <c r="A48" s="42"/>
      <c r="B48" s="47" t="s">
        <v>339</v>
      </c>
      <c r="C48" s="58" t="s">
        <v>343</v>
      </c>
      <c r="D48" s="229"/>
      <c r="E48" s="229"/>
      <c r="F48" s="60"/>
      <c r="G48" s="60"/>
      <c r="H48" s="59"/>
      <c r="I48" s="42"/>
      <c r="J48" s="43"/>
      <c r="K48" s="42"/>
    </row>
    <row r="49" spans="1:11" ht="15" customHeight="1" x14ac:dyDescent="0.2">
      <c r="A49" s="42"/>
      <c r="B49" s="47" t="s">
        <v>340</v>
      </c>
      <c r="C49" s="58" t="s">
        <v>344</v>
      </c>
      <c r="D49" s="229"/>
      <c r="E49" s="229"/>
      <c r="F49" s="60"/>
      <c r="G49" s="60"/>
      <c r="H49" s="59"/>
      <c r="I49" s="42"/>
      <c r="J49" s="43"/>
      <c r="K49" s="42"/>
    </row>
    <row r="50" spans="1:11" ht="15" customHeight="1" x14ac:dyDescent="0.2">
      <c r="A50" s="42"/>
      <c r="B50" s="47" t="s">
        <v>341</v>
      </c>
      <c r="C50" s="58" t="s">
        <v>345</v>
      </c>
      <c r="D50" s="229"/>
      <c r="E50" s="229"/>
      <c r="F50" s="60"/>
      <c r="G50" s="60"/>
      <c r="H50" s="59"/>
      <c r="I50" s="42"/>
      <c r="J50" s="43"/>
      <c r="K50" s="42"/>
    </row>
    <row r="51" spans="1:11" ht="15" customHeight="1" x14ac:dyDescent="0.2">
      <c r="A51" s="42"/>
      <c r="B51" s="47" t="s">
        <v>342</v>
      </c>
      <c r="C51" s="58" t="s">
        <v>346</v>
      </c>
      <c r="D51" s="229"/>
      <c r="E51" s="229"/>
      <c r="F51" s="60"/>
      <c r="G51" s="60"/>
      <c r="H51" s="59"/>
      <c r="I51" s="42"/>
      <c r="J51" s="43"/>
      <c r="K51" s="42"/>
    </row>
    <row r="52" spans="1:11" ht="15" customHeight="1" x14ac:dyDescent="0.2">
      <c r="A52" s="42"/>
      <c r="B52" s="42"/>
      <c r="C52" s="42"/>
      <c r="D52" s="42"/>
      <c r="E52" s="42"/>
      <c r="F52" s="43"/>
      <c r="G52" s="43"/>
      <c r="H52" s="42"/>
      <c r="I52" s="42"/>
      <c r="J52" s="43"/>
      <c r="K52" s="42"/>
    </row>
    <row r="53" spans="1:11" ht="15" customHeight="1" x14ac:dyDescent="0.2">
      <c r="A53" s="42"/>
      <c r="B53" s="47" t="s">
        <v>37</v>
      </c>
      <c r="C53" s="48" t="s">
        <v>16</v>
      </c>
      <c r="D53" s="48" t="s">
        <v>38</v>
      </c>
      <c r="E53" s="49"/>
      <c r="F53" s="50" t="s">
        <v>111</v>
      </c>
      <c r="G53" s="51"/>
      <c r="H53" s="52"/>
      <c r="I53" s="42"/>
      <c r="J53" s="43"/>
      <c r="K53" s="42"/>
    </row>
    <row r="54" spans="1:11" ht="15" customHeight="1" x14ac:dyDescent="0.2">
      <c r="A54" s="42"/>
      <c r="B54" s="280" t="s">
        <v>35</v>
      </c>
      <c r="C54" s="281" t="s">
        <v>89</v>
      </c>
      <c r="D54" s="270" t="s">
        <v>347</v>
      </c>
      <c r="E54" s="270"/>
      <c r="F54" s="272" t="s">
        <v>348</v>
      </c>
      <c r="G54" s="273"/>
      <c r="H54" s="274"/>
      <c r="I54" s="42"/>
      <c r="J54" s="42"/>
      <c r="K54" s="42"/>
    </row>
    <row r="55" spans="1:11" ht="15" customHeight="1" x14ac:dyDescent="0.2">
      <c r="A55" s="42"/>
      <c r="B55" s="280"/>
      <c r="C55" s="281"/>
      <c r="D55" s="270"/>
      <c r="E55" s="270"/>
      <c r="F55" s="53" t="s">
        <v>349</v>
      </c>
      <c r="G55" s="54"/>
      <c r="H55" s="55"/>
      <c r="I55" s="42"/>
      <c r="J55" s="42"/>
      <c r="K55" s="42"/>
    </row>
    <row r="56" spans="1:11" ht="15" customHeight="1" x14ac:dyDescent="0.2">
      <c r="A56" s="42"/>
      <c r="B56" s="280"/>
      <c r="C56" s="281"/>
      <c r="D56" s="270"/>
      <c r="E56" s="270"/>
      <c r="F56" s="53" t="s">
        <v>350</v>
      </c>
      <c r="G56" s="54"/>
      <c r="H56" s="55"/>
      <c r="I56" s="42"/>
      <c r="J56" s="42"/>
      <c r="K56" s="42"/>
    </row>
    <row r="57" spans="1:11" ht="15" customHeight="1" x14ac:dyDescent="0.2">
      <c r="A57" s="42"/>
      <c r="B57" s="280"/>
      <c r="C57" s="281"/>
      <c r="D57" s="270"/>
      <c r="E57" s="270"/>
      <c r="F57" s="53" t="s">
        <v>351</v>
      </c>
      <c r="G57" s="54"/>
      <c r="H57" s="55"/>
      <c r="I57" s="42"/>
      <c r="J57" s="42"/>
      <c r="K57" s="42"/>
    </row>
    <row r="58" spans="1:11" ht="15" customHeight="1" x14ac:dyDescent="0.2">
      <c r="A58" s="42"/>
      <c r="B58" s="280"/>
      <c r="C58" s="281"/>
      <c r="D58" s="270"/>
      <c r="E58" s="270"/>
      <c r="F58" s="53" t="s">
        <v>352</v>
      </c>
      <c r="G58" s="54"/>
      <c r="H58" s="55"/>
      <c r="I58" s="42"/>
      <c r="J58" s="42"/>
      <c r="K58" s="42"/>
    </row>
    <row r="59" spans="1:11" ht="15" customHeight="1" x14ac:dyDescent="0.2">
      <c r="A59" s="42"/>
      <c r="B59" s="280"/>
      <c r="C59" s="281"/>
      <c r="D59" s="270"/>
      <c r="E59" s="270"/>
      <c r="F59" s="275" t="s">
        <v>353</v>
      </c>
      <c r="G59" s="276"/>
      <c r="H59" s="277"/>
      <c r="I59" s="42"/>
      <c r="J59" s="42"/>
      <c r="K59" s="42"/>
    </row>
    <row r="60" spans="1:11" ht="15" customHeight="1" x14ac:dyDescent="0.2">
      <c r="A60" s="42"/>
      <c r="B60" s="280"/>
      <c r="C60" s="281" t="s">
        <v>90</v>
      </c>
      <c r="D60" s="270" t="s">
        <v>355</v>
      </c>
      <c r="E60" s="270"/>
      <c r="F60" s="272" t="s">
        <v>354</v>
      </c>
      <c r="G60" s="273"/>
      <c r="H60" s="274"/>
      <c r="I60" s="42"/>
      <c r="J60" s="42"/>
      <c r="K60" s="42"/>
    </row>
    <row r="61" spans="1:11" ht="15" customHeight="1" x14ac:dyDescent="0.2">
      <c r="A61" s="42"/>
      <c r="B61" s="280"/>
      <c r="C61" s="281"/>
      <c r="D61" s="270"/>
      <c r="E61" s="270"/>
      <c r="F61" s="303" t="s">
        <v>356</v>
      </c>
      <c r="G61" s="54"/>
      <c r="H61" s="55"/>
      <c r="I61" s="42"/>
      <c r="J61" s="42"/>
      <c r="K61" s="42"/>
    </row>
    <row r="62" spans="1:11" ht="15" customHeight="1" x14ac:dyDescent="0.2">
      <c r="A62" s="42"/>
      <c r="B62" s="280"/>
      <c r="C62" s="281"/>
      <c r="D62" s="270"/>
      <c r="E62" s="270"/>
      <c r="F62" s="53" t="s">
        <v>100</v>
      </c>
      <c r="G62" s="54"/>
      <c r="H62" s="55"/>
      <c r="I62" s="42"/>
      <c r="J62" s="42"/>
      <c r="K62" s="42"/>
    </row>
    <row r="63" spans="1:11" ht="15" customHeight="1" x14ac:dyDescent="0.2">
      <c r="A63" s="42"/>
      <c r="B63" s="280"/>
      <c r="C63" s="281"/>
      <c r="D63" s="270"/>
      <c r="E63" s="270"/>
      <c r="F63" s="53" t="s">
        <v>101</v>
      </c>
      <c r="G63" s="54"/>
      <c r="H63" s="55"/>
      <c r="I63" s="42"/>
      <c r="J63" s="42"/>
      <c r="K63" s="42"/>
    </row>
    <row r="64" spans="1:11" ht="15" customHeight="1" x14ac:dyDescent="0.2">
      <c r="A64" s="42"/>
      <c r="B64" s="280"/>
      <c r="C64" s="281"/>
      <c r="D64" s="270"/>
      <c r="E64" s="270"/>
      <c r="F64" s="53" t="s">
        <v>357</v>
      </c>
      <c r="G64" s="54"/>
      <c r="H64" s="55"/>
      <c r="I64" s="42"/>
      <c r="J64" s="42"/>
      <c r="K64" s="42"/>
    </row>
    <row r="65" spans="1:11" ht="15" customHeight="1" x14ac:dyDescent="0.2">
      <c r="A65" s="42"/>
      <c r="B65" s="280"/>
      <c r="C65" s="281"/>
      <c r="D65" s="270"/>
      <c r="E65" s="270"/>
      <c r="F65" s="53" t="s">
        <v>358</v>
      </c>
      <c r="G65" s="54"/>
      <c r="H65" s="55"/>
      <c r="I65" s="42"/>
      <c r="J65" s="42"/>
      <c r="K65" s="42"/>
    </row>
    <row r="66" spans="1:11" ht="15" customHeight="1" x14ac:dyDescent="0.2">
      <c r="A66" s="42"/>
      <c r="B66" s="280"/>
      <c r="C66" s="281"/>
      <c r="D66" s="270"/>
      <c r="E66" s="270"/>
      <c r="F66" s="53" t="s">
        <v>102</v>
      </c>
      <c r="G66" s="54"/>
      <c r="H66" s="55"/>
      <c r="I66" s="42"/>
      <c r="J66" s="42"/>
      <c r="K66" s="42"/>
    </row>
    <row r="67" spans="1:11" ht="15" customHeight="1" x14ac:dyDescent="0.2">
      <c r="A67" s="42"/>
      <c r="B67" s="280"/>
      <c r="C67" s="281"/>
      <c r="D67" s="270"/>
      <c r="E67" s="270"/>
      <c r="F67" s="53" t="s">
        <v>359</v>
      </c>
      <c r="G67" s="54"/>
      <c r="H67" s="55"/>
      <c r="I67" s="42"/>
      <c r="J67" s="42"/>
      <c r="K67" s="42"/>
    </row>
    <row r="68" spans="1:11" ht="15" customHeight="1" x14ac:dyDescent="0.2">
      <c r="A68" s="42"/>
      <c r="B68" s="280"/>
      <c r="C68" s="281"/>
      <c r="D68" s="270"/>
      <c r="E68" s="270"/>
      <c r="F68" s="275" t="s">
        <v>360</v>
      </c>
      <c r="G68" s="276"/>
      <c r="H68" s="277"/>
      <c r="I68" s="42"/>
      <c r="J68" s="42"/>
      <c r="K68" s="42"/>
    </row>
    <row r="69" spans="1:11" ht="15" customHeight="1" x14ac:dyDescent="0.2">
      <c r="A69" s="42"/>
      <c r="B69" s="280"/>
      <c r="C69" s="281" t="s">
        <v>91</v>
      </c>
      <c r="D69" s="270" t="s">
        <v>94</v>
      </c>
      <c r="E69" s="270"/>
      <c r="F69" s="272" t="s">
        <v>103</v>
      </c>
      <c r="G69" s="273"/>
      <c r="H69" s="274"/>
      <c r="I69" s="42"/>
      <c r="J69" s="42"/>
      <c r="K69" s="42"/>
    </row>
    <row r="70" spans="1:11" ht="15" customHeight="1" x14ac:dyDescent="0.2">
      <c r="A70" s="42"/>
      <c r="B70" s="280"/>
      <c r="C70" s="281"/>
      <c r="D70" s="270"/>
      <c r="E70" s="270"/>
      <c r="F70" s="53" t="s">
        <v>361</v>
      </c>
      <c r="G70" s="304"/>
      <c r="H70" s="55"/>
      <c r="I70" s="42"/>
      <c r="J70" s="42"/>
      <c r="K70" s="42"/>
    </row>
    <row r="71" spans="1:11" ht="15" customHeight="1" x14ac:dyDescent="0.2">
      <c r="A71" s="42"/>
      <c r="B71" s="280"/>
      <c r="C71" s="281"/>
      <c r="D71" s="270"/>
      <c r="E71" s="270"/>
      <c r="F71" s="53" t="s">
        <v>362</v>
      </c>
      <c r="G71" s="54"/>
      <c r="H71" s="55"/>
      <c r="I71" s="42"/>
      <c r="J71" s="42"/>
      <c r="K71" s="42"/>
    </row>
    <row r="72" spans="1:11" ht="15" customHeight="1" x14ac:dyDescent="0.2">
      <c r="A72" s="42"/>
      <c r="B72" s="280"/>
      <c r="C72" s="281"/>
      <c r="D72" s="270"/>
      <c r="E72" s="270"/>
      <c r="F72" s="275" t="s">
        <v>363</v>
      </c>
      <c r="G72" s="276"/>
      <c r="H72" s="277"/>
      <c r="I72" s="42"/>
      <c r="J72" s="43"/>
      <c r="K72" s="42"/>
    </row>
    <row r="73" spans="1:11" ht="15" customHeight="1" x14ac:dyDescent="0.2">
      <c r="A73" s="42"/>
      <c r="B73" s="43"/>
      <c r="C73" s="43"/>
      <c r="D73" s="56" t="s">
        <v>39</v>
      </c>
      <c r="E73" s="56"/>
      <c r="F73" s="56"/>
      <c r="G73" s="56"/>
      <c r="H73" s="46"/>
      <c r="I73" s="42"/>
      <c r="J73" s="43"/>
      <c r="K73" s="42"/>
    </row>
    <row r="74" spans="1:11" ht="15" customHeight="1" x14ac:dyDescent="0.2">
      <c r="A74" s="42"/>
      <c r="B74" s="271" t="s">
        <v>36</v>
      </c>
      <c r="C74" s="269" t="s">
        <v>92</v>
      </c>
      <c r="D74" s="270" t="s">
        <v>364</v>
      </c>
      <c r="E74" s="270"/>
      <c r="F74" s="272" t="s">
        <v>104</v>
      </c>
      <c r="G74" s="273"/>
      <c r="H74" s="274"/>
      <c r="I74" s="42"/>
      <c r="J74" s="43"/>
      <c r="K74" s="42"/>
    </row>
    <row r="75" spans="1:11" ht="15" customHeight="1" x14ac:dyDescent="0.2">
      <c r="A75" s="42"/>
      <c r="B75" s="271"/>
      <c r="C75" s="269"/>
      <c r="D75" s="270"/>
      <c r="E75" s="270"/>
      <c r="F75" s="53" t="s">
        <v>105</v>
      </c>
      <c r="G75" s="54"/>
      <c r="H75" s="55"/>
      <c r="I75" s="42"/>
      <c r="J75" s="43"/>
      <c r="K75" s="42"/>
    </row>
    <row r="76" spans="1:11" ht="15" customHeight="1" x14ac:dyDescent="0.2">
      <c r="A76" s="42"/>
      <c r="B76" s="271"/>
      <c r="C76" s="269"/>
      <c r="D76" s="270"/>
      <c r="E76" s="270"/>
      <c r="F76" s="53" t="s">
        <v>106</v>
      </c>
      <c r="G76" s="54"/>
      <c r="H76" s="55"/>
      <c r="I76" s="42"/>
      <c r="J76" s="43"/>
      <c r="K76" s="42"/>
    </row>
    <row r="77" spans="1:11" ht="15" customHeight="1" x14ac:dyDescent="0.2">
      <c r="A77" s="42"/>
      <c r="B77" s="271"/>
      <c r="C77" s="269"/>
      <c r="D77" s="270"/>
      <c r="E77" s="270"/>
      <c r="F77" s="53" t="s">
        <v>107</v>
      </c>
      <c r="G77" s="54"/>
      <c r="H77" s="55"/>
      <c r="I77" s="42"/>
      <c r="J77" s="43"/>
      <c r="K77" s="42"/>
    </row>
    <row r="78" spans="1:11" ht="15" customHeight="1" x14ac:dyDescent="0.2">
      <c r="A78" s="42"/>
      <c r="B78" s="271"/>
      <c r="C78" s="269"/>
      <c r="D78" s="270"/>
      <c r="E78" s="270"/>
      <c r="F78" s="53" t="s">
        <v>365</v>
      </c>
      <c r="G78" s="54"/>
      <c r="H78" s="55"/>
      <c r="I78" s="42"/>
      <c r="J78" s="43"/>
      <c r="K78" s="42"/>
    </row>
    <row r="79" spans="1:11" ht="15" customHeight="1" x14ac:dyDescent="0.2">
      <c r="A79" s="42"/>
      <c r="B79" s="271"/>
      <c r="C79" s="269"/>
      <c r="D79" s="270"/>
      <c r="E79" s="270"/>
      <c r="F79" s="275" t="s">
        <v>108</v>
      </c>
      <c r="G79" s="276"/>
      <c r="H79" s="277"/>
      <c r="I79" s="42"/>
      <c r="J79" s="43"/>
      <c r="K79" s="42"/>
    </row>
    <row r="80" spans="1:11" ht="15" customHeight="1" x14ac:dyDescent="0.2">
      <c r="A80" s="42"/>
      <c r="B80" s="271"/>
      <c r="C80" s="269" t="s">
        <v>93</v>
      </c>
      <c r="D80" s="270" t="s">
        <v>95</v>
      </c>
      <c r="E80" s="270"/>
      <c r="F80" s="272" t="s">
        <v>109</v>
      </c>
      <c r="G80" s="273"/>
      <c r="H80" s="274"/>
      <c r="I80" s="42"/>
      <c r="J80" s="43"/>
      <c r="K80" s="42"/>
    </row>
    <row r="81" spans="1:11" ht="15" customHeight="1" x14ac:dyDescent="0.2">
      <c r="A81" s="42"/>
      <c r="B81" s="271"/>
      <c r="C81" s="269"/>
      <c r="D81" s="270"/>
      <c r="E81" s="270"/>
      <c r="F81" s="53" t="s">
        <v>367</v>
      </c>
      <c r="G81" s="54"/>
      <c r="H81" s="55"/>
      <c r="I81" s="42"/>
      <c r="J81" s="43"/>
      <c r="K81" s="42"/>
    </row>
    <row r="82" spans="1:11" ht="15" customHeight="1" x14ac:dyDescent="0.2">
      <c r="A82" s="42"/>
      <c r="B82" s="271"/>
      <c r="C82" s="269"/>
      <c r="D82" s="270"/>
      <c r="E82" s="270"/>
      <c r="F82" s="53" t="s">
        <v>366</v>
      </c>
      <c r="G82" s="54"/>
      <c r="H82" s="55"/>
      <c r="I82" s="42"/>
      <c r="J82" s="43"/>
      <c r="K82" s="42"/>
    </row>
    <row r="83" spans="1:11" ht="15" customHeight="1" x14ac:dyDescent="0.2">
      <c r="A83" s="42"/>
      <c r="B83" s="271"/>
      <c r="C83" s="269"/>
      <c r="D83" s="270"/>
      <c r="E83" s="270"/>
      <c r="F83" s="275" t="s">
        <v>110</v>
      </c>
      <c r="G83" s="276"/>
      <c r="H83" s="277"/>
      <c r="I83" s="42"/>
      <c r="J83" s="43"/>
      <c r="K83" s="42"/>
    </row>
    <row r="84" spans="1:11" ht="15" customHeight="1" x14ac:dyDescent="0.2">
      <c r="A84" s="42"/>
      <c r="B84" s="43"/>
      <c r="C84" s="42"/>
      <c r="D84" s="42"/>
      <c r="E84" s="42"/>
      <c r="F84" s="43"/>
      <c r="G84" s="43"/>
      <c r="H84" s="42"/>
      <c r="I84" s="42"/>
      <c r="J84" s="43"/>
      <c r="K84" s="42"/>
    </row>
    <row r="85" spans="1:11" ht="15" customHeight="1" x14ac:dyDescent="0.2">
      <c r="A85" s="61" t="s">
        <v>14</v>
      </c>
      <c r="B85" s="43"/>
      <c r="C85" s="42"/>
      <c r="D85" s="42"/>
      <c r="E85" s="42"/>
      <c r="F85" s="43"/>
      <c r="G85" s="43"/>
      <c r="H85" s="42"/>
      <c r="I85" s="42"/>
      <c r="J85" s="43"/>
      <c r="K85" s="42"/>
    </row>
    <row r="86" spans="1:11" ht="15" customHeight="1" x14ac:dyDescent="0.2">
      <c r="A86" s="42"/>
      <c r="B86" s="42"/>
      <c r="C86" s="42"/>
      <c r="D86" s="42"/>
      <c r="E86" s="42"/>
      <c r="F86" s="43"/>
      <c r="G86" s="43"/>
      <c r="H86" s="42"/>
      <c r="I86" s="42"/>
      <c r="J86" s="43"/>
      <c r="K86" s="42"/>
    </row>
    <row r="87" spans="1:11" ht="15" customHeight="1" x14ac:dyDescent="0.2">
      <c r="A87" s="42"/>
      <c r="B87" s="42" t="s">
        <v>18</v>
      </c>
      <c r="C87" s="42"/>
      <c r="D87" s="42"/>
      <c r="E87" s="42"/>
      <c r="F87" s="43"/>
      <c r="G87" s="43"/>
      <c r="H87" s="42"/>
      <c r="I87" s="42"/>
      <c r="J87" s="43"/>
      <c r="K87" s="42"/>
    </row>
    <row r="88" spans="1:11" ht="15" customHeight="1" x14ac:dyDescent="0.2">
      <c r="A88" s="42"/>
      <c r="B88" s="42" t="s">
        <v>19</v>
      </c>
      <c r="C88" s="42"/>
      <c r="D88" s="42"/>
      <c r="E88" s="42"/>
      <c r="F88" s="43"/>
      <c r="G88" s="43"/>
      <c r="H88" s="42"/>
      <c r="I88" s="42"/>
      <c r="J88" s="43"/>
      <c r="K88" s="42"/>
    </row>
    <row r="89" spans="1:11" ht="15" customHeight="1" x14ac:dyDescent="0.2">
      <c r="A89" s="43"/>
      <c r="B89" s="43" t="s">
        <v>20</v>
      </c>
      <c r="C89" s="43"/>
      <c r="D89" s="43"/>
      <c r="E89" s="43"/>
      <c r="F89" s="43"/>
      <c r="G89" s="43"/>
      <c r="H89" s="43"/>
      <c r="I89" s="43"/>
      <c r="J89" s="43"/>
      <c r="K89" s="43"/>
    </row>
    <row r="90" spans="1:11" ht="15" customHeight="1" x14ac:dyDescent="0.2">
      <c r="A90" s="43"/>
      <c r="B90" s="43" t="s">
        <v>21</v>
      </c>
      <c r="C90" s="43"/>
      <c r="D90" s="43"/>
      <c r="E90" s="43"/>
      <c r="F90" s="43"/>
      <c r="G90" s="43"/>
      <c r="H90" s="43"/>
      <c r="I90" s="43"/>
      <c r="J90" s="43"/>
      <c r="K90" s="43"/>
    </row>
    <row r="91" spans="1:11" ht="15" customHeight="1" x14ac:dyDescent="0.2">
      <c r="A91" s="43"/>
      <c r="B91" s="43" t="s">
        <v>22</v>
      </c>
      <c r="C91" s="43"/>
      <c r="D91" s="43"/>
      <c r="E91" s="43"/>
      <c r="F91" s="43"/>
      <c r="G91" s="43"/>
      <c r="H91" s="43"/>
      <c r="I91" s="43"/>
      <c r="J91" s="43"/>
      <c r="K91" s="43"/>
    </row>
    <row r="92" spans="1:11" ht="15" customHeight="1" x14ac:dyDescent="0.2">
      <c r="A92" s="43"/>
      <c r="B92" s="43" t="s">
        <v>23</v>
      </c>
      <c r="C92" s="43"/>
      <c r="D92" s="43"/>
      <c r="E92" s="43"/>
      <c r="F92" s="43"/>
      <c r="G92" s="43"/>
      <c r="H92" s="43"/>
      <c r="I92" s="43"/>
      <c r="J92" s="43"/>
      <c r="K92" s="43"/>
    </row>
    <row r="93" spans="1:11" ht="15" customHeight="1" x14ac:dyDescent="0.2">
      <c r="A93" s="62"/>
      <c r="B93" s="62"/>
      <c r="C93" s="62"/>
      <c r="D93" s="62"/>
      <c r="E93" s="62"/>
      <c r="F93" s="62"/>
      <c r="G93" s="62"/>
      <c r="H93" s="62"/>
      <c r="I93" s="43"/>
      <c r="J93" s="43"/>
      <c r="K93" s="43"/>
    </row>
    <row r="94" spans="1:11" ht="15" customHeight="1" x14ac:dyDescent="0.2">
      <c r="A94" s="61" t="s">
        <v>368</v>
      </c>
      <c r="B94" s="62"/>
      <c r="C94" s="62"/>
      <c r="D94" s="62"/>
      <c r="E94" s="62"/>
      <c r="F94" s="62"/>
      <c r="G94" s="62"/>
      <c r="H94" s="62"/>
      <c r="I94" s="43"/>
      <c r="J94" s="43"/>
      <c r="K94" s="43"/>
    </row>
    <row r="95" spans="1:11" ht="15" customHeight="1" x14ac:dyDescent="0.2">
      <c r="A95" s="62"/>
      <c r="B95" s="62"/>
      <c r="C95" s="62"/>
      <c r="D95" s="62"/>
      <c r="E95" s="62"/>
      <c r="F95" s="62"/>
      <c r="G95" s="62"/>
      <c r="H95" s="62"/>
      <c r="I95" s="43"/>
      <c r="J95" s="43"/>
      <c r="K95" s="43"/>
    </row>
    <row r="96" spans="1:11" ht="15" customHeight="1" x14ac:dyDescent="0.2">
      <c r="A96" s="62"/>
      <c r="B96" s="62" t="s">
        <v>369</v>
      </c>
      <c r="C96" s="62"/>
      <c r="D96" s="62"/>
      <c r="E96" s="62"/>
      <c r="F96" s="62"/>
      <c r="G96" s="62"/>
      <c r="H96" s="62"/>
      <c r="I96" s="43"/>
      <c r="J96" s="43"/>
      <c r="K96" s="43"/>
    </row>
    <row r="97" spans="1:11" ht="15" customHeight="1" x14ac:dyDescent="0.2">
      <c r="A97" s="62"/>
      <c r="B97" s="62" t="s">
        <v>370</v>
      </c>
      <c r="C97" s="62"/>
      <c r="D97" s="62"/>
      <c r="E97" s="62"/>
      <c r="F97" s="62"/>
      <c r="G97" s="62"/>
      <c r="H97" s="62"/>
      <c r="I97" s="43"/>
      <c r="J97" s="43"/>
      <c r="K97" s="43"/>
    </row>
    <row r="98" spans="1:11" ht="15" customHeight="1" x14ac:dyDescent="0.2">
      <c r="A98" s="62"/>
      <c r="B98" s="62" t="s">
        <v>371</v>
      </c>
      <c r="C98" s="62"/>
      <c r="D98" s="62"/>
      <c r="E98" s="62"/>
      <c r="F98" s="62"/>
      <c r="G98" s="62"/>
      <c r="H98" s="62"/>
      <c r="I98" s="43"/>
      <c r="J98" s="43"/>
      <c r="K98" s="43"/>
    </row>
    <row r="99" spans="1:11" ht="15" customHeight="1" x14ac:dyDescent="0.2">
      <c r="A99" s="62"/>
      <c r="B99" s="62" t="s">
        <v>372</v>
      </c>
      <c r="C99" s="62"/>
      <c r="D99" s="62"/>
      <c r="E99" s="62"/>
      <c r="F99" s="62"/>
      <c r="G99" s="62"/>
      <c r="H99" s="62"/>
      <c r="I99" s="43"/>
      <c r="J99" s="43"/>
      <c r="K99" s="43"/>
    </row>
    <row r="100" spans="1:11" ht="15" customHeight="1" x14ac:dyDescent="0.2">
      <c r="A100" s="62"/>
      <c r="B100" s="62" t="s">
        <v>374</v>
      </c>
      <c r="C100" s="62"/>
      <c r="D100" s="62"/>
      <c r="E100" s="62"/>
      <c r="F100" s="62"/>
      <c r="G100" s="62"/>
      <c r="H100" s="62"/>
      <c r="I100" s="43"/>
      <c r="J100" s="43"/>
      <c r="K100" s="43"/>
    </row>
    <row r="101" spans="1:11" ht="15" customHeight="1" x14ac:dyDescent="0.2">
      <c r="A101" s="62"/>
      <c r="B101" s="62" t="s">
        <v>373</v>
      </c>
      <c r="C101" s="62"/>
      <c r="D101" s="62"/>
      <c r="E101" s="62"/>
      <c r="F101" s="62"/>
      <c r="G101" s="62"/>
      <c r="H101" s="62"/>
      <c r="I101" s="43"/>
      <c r="J101" s="43"/>
      <c r="K101" s="43"/>
    </row>
    <row r="102" spans="1:11" ht="15" customHeight="1" x14ac:dyDescent="0.2">
      <c r="A102" s="62"/>
      <c r="B102" s="62" t="s">
        <v>375</v>
      </c>
      <c r="C102" s="62"/>
      <c r="D102" s="62"/>
      <c r="E102" s="62"/>
      <c r="F102" s="62"/>
      <c r="G102" s="62"/>
      <c r="H102" s="62"/>
      <c r="I102" s="43"/>
      <c r="J102" s="43"/>
      <c r="K102" s="43"/>
    </row>
    <row r="103" spans="1:11" ht="15" customHeight="1" x14ac:dyDescent="0.2">
      <c r="A103" s="62"/>
      <c r="B103" s="62" t="s">
        <v>376</v>
      </c>
      <c r="C103" s="62"/>
      <c r="D103" s="62"/>
      <c r="E103" s="62"/>
      <c r="F103" s="62"/>
      <c r="G103" s="62"/>
      <c r="H103" s="62"/>
      <c r="I103" s="43"/>
      <c r="J103" s="43"/>
      <c r="K103" s="43"/>
    </row>
    <row r="104" spans="1:11" ht="15" customHeight="1" x14ac:dyDescent="0.2">
      <c r="A104" s="62"/>
      <c r="B104" s="62"/>
      <c r="C104" s="62"/>
      <c r="D104" s="62"/>
      <c r="E104" s="62"/>
      <c r="F104" s="62"/>
      <c r="G104" s="62"/>
      <c r="H104" s="62"/>
      <c r="I104" s="43"/>
      <c r="J104" s="43"/>
      <c r="K104" s="43"/>
    </row>
    <row r="105" spans="1:11" ht="15" customHeight="1" x14ac:dyDescent="0.2">
      <c r="A105" s="62"/>
      <c r="B105" s="62" t="s">
        <v>61</v>
      </c>
      <c r="C105" s="62"/>
      <c r="D105" s="62"/>
      <c r="E105" s="62"/>
      <c r="F105" s="62"/>
      <c r="G105" s="62"/>
      <c r="H105" s="62"/>
      <c r="I105" s="43"/>
      <c r="J105" s="43"/>
      <c r="K105" s="43"/>
    </row>
    <row r="106" spans="1:11" ht="15" customHeight="1" x14ac:dyDescent="0.2">
      <c r="A106" s="62"/>
      <c r="B106" s="62" t="s">
        <v>377</v>
      </c>
      <c r="C106" s="62"/>
      <c r="D106" s="62"/>
      <c r="E106" s="62"/>
      <c r="F106" s="62"/>
      <c r="G106" s="62"/>
      <c r="H106" s="62"/>
      <c r="I106" s="43"/>
      <c r="J106" s="43"/>
      <c r="K106" s="43"/>
    </row>
    <row r="107" spans="1:11" ht="15" customHeight="1" x14ac:dyDescent="0.2">
      <c r="A107" s="62"/>
      <c r="B107" s="246" t="s">
        <v>119</v>
      </c>
      <c r="C107" s="237"/>
      <c r="D107" s="238"/>
      <c r="E107" s="238"/>
      <c r="F107" s="238"/>
      <c r="G107" s="238"/>
      <c r="H107" s="239"/>
      <c r="I107" s="43"/>
      <c r="J107" s="43"/>
      <c r="K107" s="43"/>
    </row>
    <row r="108" spans="1:11" ht="15" customHeight="1" x14ac:dyDescent="0.2">
      <c r="A108" s="62"/>
      <c r="B108" s="247"/>
      <c r="C108" s="240"/>
      <c r="D108" s="241"/>
      <c r="E108" s="241"/>
      <c r="F108" s="241"/>
      <c r="G108" s="241"/>
      <c r="H108" s="242"/>
      <c r="I108" s="43"/>
      <c r="J108" s="43"/>
      <c r="K108" s="43"/>
    </row>
    <row r="109" spans="1:11" ht="15" customHeight="1" x14ac:dyDescent="0.2">
      <c r="A109" s="62"/>
      <c r="B109" s="248"/>
      <c r="C109" s="243"/>
      <c r="D109" s="244"/>
      <c r="E109" s="244"/>
      <c r="F109" s="244"/>
      <c r="G109" s="244"/>
      <c r="H109" s="245"/>
      <c r="I109" s="43"/>
      <c r="J109" s="43"/>
      <c r="K109" s="43"/>
    </row>
    <row r="110" spans="1:11" ht="15" customHeight="1" x14ac:dyDescent="0.2">
      <c r="A110" s="62"/>
      <c r="B110" s="63" t="s">
        <v>26</v>
      </c>
      <c r="C110" s="20"/>
      <c r="D110" s="21"/>
      <c r="E110" s="21"/>
      <c r="F110" s="21"/>
      <c r="G110" s="21"/>
      <c r="H110" s="23"/>
      <c r="I110" s="43"/>
      <c r="J110" s="43"/>
      <c r="K110" s="43"/>
    </row>
    <row r="111" spans="1:11" ht="15" customHeight="1" x14ac:dyDescent="0.2">
      <c r="A111" s="62"/>
      <c r="B111" s="63" t="s">
        <v>15</v>
      </c>
      <c r="C111" s="20"/>
      <c r="D111" s="21"/>
      <c r="E111" s="21"/>
      <c r="F111" s="21"/>
      <c r="G111" s="21"/>
      <c r="H111" s="23"/>
      <c r="I111" s="43"/>
      <c r="J111" s="43"/>
      <c r="K111" s="43"/>
    </row>
    <row r="112" spans="1:11" ht="15" customHeight="1" x14ac:dyDescent="0.2">
      <c r="A112" s="43"/>
      <c r="B112" s="64" t="s">
        <v>60</v>
      </c>
      <c r="C112" s="64" t="s">
        <v>16</v>
      </c>
      <c r="D112" s="51" t="s">
        <v>47</v>
      </c>
      <c r="E112" s="51"/>
      <c r="F112" s="51"/>
      <c r="G112" s="51"/>
      <c r="H112" s="65"/>
      <c r="I112" s="43"/>
      <c r="J112" s="43"/>
      <c r="K112" s="43"/>
    </row>
    <row r="113" spans="1:11" ht="15" customHeight="1" x14ac:dyDescent="0.2">
      <c r="A113" s="43"/>
      <c r="B113" s="262" t="s">
        <v>24</v>
      </c>
      <c r="C113" s="265" t="s">
        <v>304</v>
      </c>
      <c r="D113" s="33"/>
      <c r="E113" s="60"/>
      <c r="F113" s="60"/>
      <c r="G113" s="60"/>
      <c r="H113" s="66"/>
      <c r="I113" s="43"/>
      <c r="J113" s="43"/>
      <c r="K113" s="43"/>
    </row>
    <row r="114" spans="1:11" ht="15" customHeight="1" x14ac:dyDescent="0.2">
      <c r="A114" s="43"/>
      <c r="B114" s="263"/>
      <c r="C114" s="266"/>
      <c r="D114" s="33"/>
      <c r="E114" s="60"/>
      <c r="F114" s="60"/>
      <c r="G114" s="60"/>
      <c r="H114" s="66"/>
      <c r="I114" s="43"/>
      <c r="J114" s="43"/>
      <c r="K114" s="43"/>
    </row>
    <row r="115" spans="1:11" ht="15" customHeight="1" x14ac:dyDescent="0.2">
      <c r="A115" s="43"/>
      <c r="B115" s="263"/>
      <c r="C115" s="267"/>
      <c r="D115" s="33"/>
      <c r="E115" s="60"/>
      <c r="F115" s="60"/>
      <c r="G115" s="60"/>
      <c r="H115" s="66"/>
      <c r="I115" s="43"/>
      <c r="J115" s="43"/>
      <c r="K115" s="43"/>
    </row>
    <row r="116" spans="1:11" ht="15" customHeight="1" x14ac:dyDescent="0.2">
      <c r="A116" s="43"/>
      <c r="B116" s="263"/>
      <c r="C116" s="268" t="s">
        <v>305</v>
      </c>
      <c r="D116" s="33"/>
      <c r="E116" s="60"/>
      <c r="F116" s="60"/>
      <c r="G116" s="60"/>
      <c r="H116" s="66"/>
      <c r="I116" s="43"/>
      <c r="J116" s="43"/>
      <c r="K116" s="43"/>
    </row>
    <row r="117" spans="1:11" ht="15" customHeight="1" x14ac:dyDescent="0.2">
      <c r="A117" s="43"/>
      <c r="B117" s="263"/>
      <c r="C117" s="266"/>
      <c r="D117" s="33"/>
      <c r="E117" s="60"/>
      <c r="F117" s="60"/>
      <c r="G117" s="60"/>
      <c r="H117" s="66"/>
      <c r="I117" s="43"/>
      <c r="J117" s="43"/>
      <c r="K117" s="43"/>
    </row>
    <row r="118" spans="1:11" ht="15" customHeight="1" x14ac:dyDescent="0.2">
      <c r="A118" s="43"/>
      <c r="B118" s="263"/>
      <c r="C118" s="267"/>
      <c r="D118" s="33"/>
      <c r="E118" s="60"/>
      <c r="F118" s="60"/>
      <c r="G118" s="60"/>
      <c r="H118" s="66"/>
      <c r="I118" s="43"/>
      <c r="J118" s="43"/>
      <c r="K118" s="43"/>
    </row>
    <row r="119" spans="1:11" ht="15" customHeight="1" x14ac:dyDescent="0.2">
      <c r="A119" s="43"/>
      <c r="B119" s="263"/>
      <c r="C119" s="268" t="s">
        <v>301</v>
      </c>
      <c r="D119" s="33"/>
      <c r="E119" s="60"/>
      <c r="F119" s="60"/>
      <c r="G119" s="60"/>
      <c r="H119" s="66"/>
      <c r="I119" s="43"/>
      <c r="J119" s="43"/>
      <c r="K119" s="43"/>
    </row>
    <row r="120" spans="1:11" ht="15" customHeight="1" x14ac:dyDescent="0.2">
      <c r="A120" s="43"/>
      <c r="B120" s="263"/>
      <c r="C120" s="266"/>
      <c r="D120" s="33"/>
      <c r="E120" s="60"/>
      <c r="F120" s="60"/>
      <c r="G120" s="60"/>
      <c r="H120" s="66"/>
      <c r="I120" s="43"/>
      <c r="J120" s="43"/>
      <c r="K120" s="43"/>
    </row>
    <row r="121" spans="1:11" ht="15" customHeight="1" x14ac:dyDescent="0.2">
      <c r="A121" s="43"/>
      <c r="B121" s="264"/>
      <c r="C121" s="267"/>
      <c r="D121" s="33"/>
      <c r="E121" s="60"/>
      <c r="F121" s="60"/>
      <c r="G121" s="60"/>
      <c r="H121" s="66"/>
      <c r="I121" s="43"/>
      <c r="J121" s="43"/>
      <c r="K121" s="43"/>
    </row>
    <row r="122" spans="1:11" ht="15" customHeight="1" x14ac:dyDescent="0.2">
      <c r="A122" s="43"/>
      <c r="B122" s="252" t="s">
        <v>25</v>
      </c>
      <c r="C122" s="255" t="s">
        <v>302</v>
      </c>
      <c r="D122" s="33"/>
      <c r="E122" s="60"/>
      <c r="F122" s="60"/>
      <c r="G122" s="60"/>
      <c r="H122" s="66"/>
      <c r="I122" s="43"/>
      <c r="J122" s="43"/>
      <c r="K122" s="43"/>
    </row>
    <row r="123" spans="1:11" ht="15" customHeight="1" x14ac:dyDescent="0.2">
      <c r="A123" s="43"/>
      <c r="B123" s="253"/>
      <c r="C123" s="256"/>
      <c r="D123" s="33"/>
      <c r="E123" s="60"/>
      <c r="F123" s="60"/>
      <c r="G123" s="60"/>
      <c r="H123" s="66"/>
      <c r="I123" s="43"/>
      <c r="J123" s="43"/>
      <c r="K123" s="43"/>
    </row>
    <row r="124" spans="1:11" ht="15" customHeight="1" x14ac:dyDescent="0.2">
      <c r="A124" s="43"/>
      <c r="B124" s="253"/>
      <c r="C124" s="257"/>
      <c r="D124" s="33"/>
      <c r="E124" s="60"/>
      <c r="F124" s="60"/>
      <c r="G124" s="60"/>
      <c r="H124" s="66"/>
      <c r="I124" s="43"/>
      <c r="J124" s="43"/>
      <c r="K124" s="43"/>
    </row>
    <row r="125" spans="1:11" ht="15" customHeight="1" x14ac:dyDescent="0.2">
      <c r="A125" s="43"/>
      <c r="B125" s="253"/>
      <c r="C125" s="255" t="s">
        <v>303</v>
      </c>
      <c r="D125" s="33"/>
      <c r="E125" s="60"/>
      <c r="F125" s="60"/>
      <c r="G125" s="60"/>
      <c r="H125" s="66"/>
      <c r="I125" s="43"/>
      <c r="J125" s="43"/>
      <c r="K125" s="43"/>
    </row>
    <row r="126" spans="1:11" ht="15" customHeight="1" x14ac:dyDescent="0.2">
      <c r="A126" s="43"/>
      <c r="B126" s="253"/>
      <c r="C126" s="256"/>
      <c r="D126" s="33"/>
      <c r="E126" s="60"/>
      <c r="F126" s="60"/>
      <c r="G126" s="60"/>
      <c r="H126" s="66"/>
      <c r="I126" s="43"/>
      <c r="J126" s="43"/>
      <c r="K126" s="43"/>
    </row>
    <row r="127" spans="1:11" ht="15" customHeight="1" x14ac:dyDescent="0.2">
      <c r="A127" s="43"/>
      <c r="B127" s="254"/>
      <c r="C127" s="257"/>
      <c r="D127" s="33"/>
      <c r="E127" s="60"/>
      <c r="F127" s="60"/>
      <c r="G127" s="60"/>
      <c r="H127" s="66"/>
      <c r="I127" s="43"/>
      <c r="J127" s="43"/>
      <c r="K127" s="43"/>
    </row>
    <row r="128" spans="1:11" ht="15" customHeight="1" x14ac:dyDescent="0.2">
      <c r="A128" s="43"/>
      <c r="B128" s="258" t="s">
        <v>27</v>
      </c>
      <c r="C128" s="34"/>
      <c r="D128" s="68"/>
      <c r="E128" s="68"/>
      <c r="F128" s="68"/>
      <c r="G128" s="68"/>
      <c r="H128" s="69"/>
      <c r="I128" s="43"/>
      <c r="J128" s="43"/>
      <c r="K128" s="43"/>
    </row>
    <row r="129" spans="1:14" ht="15" customHeight="1" x14ac:dyDescent="0.2">
      <c r="A129" s="43"/>
      <c r="B129" s="259"/>
      <c r="C129" s="35"/>
      <c r="D129" s="43"/>
      <c r="E129" s="43"/>
      <c r="F129" s="43"/>
      <c r="G129" s="43"/>
      <c r="H129" s="70"/>
      <c r="I129" s="43"/>
      <c r="J129" s="43"/>
      <c r="K129" s="43"/>
    </row>
    <row r="130" spans="1:14" ht="15" customHeight="1" x14ac:dyDescent="0.2">
      <c r="A130" s="43"/>
      <c r="B130" s="259"/>
      <c r="C130" s="35"/>
      <c r="D130" s="43"/>
      <c r="E130" s="43"/>
      <c r="F130" s="43"/>
      <c r="G130" s="43"/>
      <c r="H130" s="70"/>
      <c r="I130" s="43"/>
      <c r="J130" s="43"/>
      <c r="K130" s="43"/>
    </row>
    <row r="131" spans="1:14" ht="15" customHeight="1" x14ac:dyDescent="0.2">
      <c r="A131" s="43"/>
      <c r="B131" s="259"/>
      <c r="C131" s="35"/>
      <c r="D131" s="43"/>
      <c r="E131" s="43"/>
      <c r="F131" s="43"/>
      <c r="G131" s="43"/>
      <c r="H131" s="70"/>
      <c r="I131" s="43"/>
      <c r="J131" s="43"/>
      <c r="K131" s="43"/>
    </row>
    <row r="132" spans="1:14" ht="15" customHeight="1" x14ac:dyDescent="0.2">
      <c r="A132" s="43"/>
      <c r="B132" s="260"/>
      <c r="C132" s="36"/>
      <c r="D132" s="72"/>
      <c r="E132" s="72"/>
      <c r="F132" s="72"/>
      <c r="G132" s="72"/>
      <c r="H132" s="73"/>
      <c r="I132" s="43"/>
      <c r="J132" s="43"/>
      <c r="K132" s="43"/>
    </row>
    <row r="133" spans="1:14" ht="15" customHeight="1" x14ac:dyDescent="0.2">
      <c r="A133" s="43"/>
      <c r="B133" s="261" t="s">
        <v>48</v>
      </c>
      <c r="C133" s="34"/>
      <c r="D133" s="68"/>
      <c r="E133" s="68"/>
      <c r="F133" s="68"/>
      <c r="G133" s="68"/>
      <c r="H133" s="69"/>
      <c r="I133" s="43"/>
      <c r="J133" s="43"/>
      <c r="K133" s="43"/>
    </row>
    <row r="134" spans="1:14" ht="15" customHeight="1" x14ac:dyDescent="0.2">
      <c r="A134" s="43"/>
      <c r="B134" s="259"/>
      <c r="C134" s="35"/>
      <c r="D134" s="43"/>
      <c r="E134" s="43"/>
      <c r="F134" s="43"/>
      <c r="G134" s="43"/>
      <c r="H134" s="70"/>
      <c r="I134" s="43"/>
      <c r="J134" s="43"/>
      <c r="K134" s="43"/>
    </row>
    <row r="135" spans="1:14" ht="15" customHeight="1" x14ac:dyDescent="0.2">
      <c r="A135" s="43"/>
      <c r="B135" s="259"/>
      <c r="C135" s="35"/>
      <c r="D135" s="43"/>
      <c r="E135" s="43"/>
      <c r="F135" s="43"/>
      <c r="G135" s="43"/>
      <c r="H135" s="70"/>
      <c r="I135" s="43"/>
      <c r="J135" s="43"/>
      <c r="K135" s="43"/>
    </row>
    <row r="136" spans="1:14" ht="15" customHeight="1" x14ac:dyDescent="0.2">
      <c r="A136" s="43"/>
      <c r="B136" s="259"/>
      <c r="C136" s="35"/>
      <c r="D136" s="43"/>
      <c r="E136" s="43"/>
      <c r="F136" s="43"/>
      <c r="G136" s="43"/>
      <c r="H136" s="70"/>
      <c r="I136" s="43"/>
      <c r="J136" s="43"/>
      <c r="K136" s="43"/>
    </row>
    <row r="137" spans="1:14" ht="15" customHeight="1" x14ac:dyDescent="0.2">
      <c r="A137" s="43"/>
      <c r="B137" s="260"/>
      <c r="C137" s="36"/>
      <c r="D137" s="72"/>
      <c r="E137" s="72"/>
      <c r="F137" s="72"/>
      <c r="G137" s="72"/>
      <c r="H137" s="73"/>
      <c r="I137" s="43"/>
      <c r="J137" s="43"/>
      <c r="K137" s="43"/>
    </row>
    <row r="138" spans="1:14" ht="15" customHeight="1" x14ac:dyDescent="0.2">
      <c r="A138" s="43"/>
      <c r="B138" s="43"/>
      <c r="C138" s="43"/>
      <c r="D138" s="43"/>
      <c r="E138" s="43"/>
      <c r="F138" s="43"/>
      <c r="G138" s="43"/>
      <c r="H138" s="43"/>
      <c r="I138" s="43"/>
      <c r="J138" s="43"/>
      <c r="K138" s="43"/>
    </row>
    <row r="139" spans="1:14" ht="15" customHeight="1" x14ac:dyDescent="0.2">
      <c r="A139" s="43"/>
      <c r="B139" s="43"/>
      <c r="C139" s="43"/>
      <c r="D139" s="43"/>
      <c r="E139" s="43"/>
      <c r="F139" s="43"/>
      <c r="G139" s="43"/>
      <c r="H139" s="43"/>
      <c r="I139" s="43"/>
      <c r="J139" s="43"/>
      <c r="K139" s="43"/>
    </row>
    <row r="140" spans="1:14" ht="15" customHeight="1" x14ac:dyDescent="0.2">
      <c r="A140" s="74" t="s">
        <v>207</v>
      </c>
      <c r="C140" s="75"/>
      <c r="D140" s="75"/>
      <c r="E140" s="76"/>
      <c r="F140" s="43"/>
      <c r="G140" s="43"/>
      <c r="H140" s="43"/>
      <c r="I140" s="43"/>
      <c r="J140" s="43"/>
      <c r="K140" s="43"/>
      <c r="L140" s="43"/>
      <c r="M140" s="43"/>
      <c r="N140" s="43"/>
    </row>
    <row r="141" spans="1:14" ht="15" customHeight="1" x14ac:dyDescent="0.2">
      <c r="A141" s="43"/>
      <c r="B141" s="43"/>
      <c r="C141" s="77" t="s">
        <v>2</v>
      </c>
      <c r="D141" s="250" t="s">
        <v>1</v>
      </c>
      <c r="E141" s="250"/>
      <c r="F141" s="250"/>
      <c r="G141" s="250"/>
      <c r="H141" s="43"/>
      <c r="I141" s="43"/>
      <c r="J141" s="43"/>
      <c r="K141" s="43"/>
      <c r="L141" s="43"/>
      <c r="M141" s="43"/>
      <c r="N141" s="43"/>
    </row>
    <row r="142" spans="1:14" ht="15" customHeight="1" x14ac:dyDescent="0.2">
      <c r="A142" s="43"/>
      <c r="B142" s="43"/>
      <c r="C142" s="77"/>
      <c r="D142" s="77"/>
      <c r="E142" s="77"/>
      <c r="F142" s="251"/>
      <c r="G142" s="251"/>
      <c r="H142" s="43"/>
      <c r="I142" s="43"/>
      <c r="J142" s="43"/>
      <c r="K142" s="43"/>
      <c r="L142" s="43"/>
      <c r="M142" s="43"/>
      <c r="N142" s="43"/>
    </row>
    <row r="143" spans="1:14" ht="15" customHeight="1" x14ac:dyDescent="0.2">
      <c r="A143" s="43"/>
      <c r="B143" s="78" t="s">
        <v>7</v>
      </c>
      <c r="C143" s="43"/>
      <c r="D143" s="43"/>
      <c r="E143" s="79"/>
      <c r="F143" s="43"/>
      <c r="G143" s="43"/>
      <c r="H143" s="43"/>
      <c r="I143" s="43"/>
      <c r="J143" s="43"/>
      <c r="K143" s="43"/>
      <c r="L143" s="43"/>
      <c r="M143" s="43"/>
      <c r="N143" s="43"/>
    </row>
    <row r="144" spans="1:14" ht="15" customHeight="1" x14ac:dyDescent="0.2">
      <c r="A144" s="43"/>
      <c r="B144" s="43"/>
      <c r="C144" s="43"/>
      <c r="D144" s="43"/>
      <c r="E144" s="79"/>
      <c r="F144" s="43"/>
      <c r="G144" s="43"/>
      <c r="H144" s="43"/>
      <c r="I144" s="43"/>
      <c r="J144" s="43"/>
      <c r="K144" s="43"/>
      <c r="L144" s="43"/>
      <c r="M144" s="43"/>
      <c r="N144" s="43"/>
    </row>
    <row r="145" spans="1:14" ht="15" customHeight="1" x14ac:dyDescent="0.2">
      <c r="B145" s="80" t="s">
        <v>3</v>
      </c>
      <c r="C145" s="43"/>
      <c r="D145" s="43"/>
      <c r="E145" s="79"/>
      <c r="F145" s="43"/>
      <c r="G145" s="43"/>
      <c r="H145" s="43"/>
      <c r="I145" s="43"/>
      <c r="J145" s="43"/>
      <c r="K145" s="43"/>
      <c r="L145" s="43"/>
      <c r="M145" s="43"/>
      <c r="N145" s="43"/>
    </row>
    <row r="146" spans="1:14" ht="15" customHeight="1" x14ac:dyDescent="0.2">
      <c r="A146" s="43"/>
      <c r="B146" s="79" t="s">
        <v>5</v>
      </c>
      <c r="C146" s="75" t="s">
        <v>6</v>
      </c>
      <c r="D146" s="75"/>
      <c r="E146" s="76"/>
      <c r="F146" s="75"/>
      <c r="G146" s="75"/>
      <c r="H146" s="75"/>
      <c r="I146" s="75"/>
      <c r="J146" s="75"/>
      <c r="K146" s="78"/>
      <c r="L146" s="43"/>
      <c r="M146" s="43"/>
      <c r="N146" s="43"/>
    </row>
    <row r="147" spans="1:14" ht="15" customHeight="1" x14ac:dyDescent="0.2">
      <c r="A147" s="43"/>
      <c r="B147" s="43"/>
      <c r="C147" s="75" t="s">
        <v>4</v>
      </c>
      <c r="D147" s="75"/>
      <c r="E147" s="76"/>
      <c r="F147" s="75"/>
      <c r="G147" s="75"/>
      <c r="H147" s="75"/>
      <c r="I147" s="75"/>
      <c r="J147" s="75"/>
      <c r="K147" s="78"/>
      <c r="L147" s="43"/>
      <c r="M147" s="43"/>
      <c r="N147" s="43"/>
    </row>
    <row r="148" spans="1:14" ht="15" customHeight="1" x14ac:dyDescent="0.2">
      <c r="A148" s="43"/>
      <c r="B148" s="43"/>
      <c r="C148" s="43"/>
      <c r="D148" s="43"/>
      <c r="E148" s="43"/>
      <c r="F148" s="43"/>
      <c r="G148" s="43"/>
      <c r="H148" s="43"/>
      <c r="I148" s="43"/>
      <c r="J148" s="43"/>
      <c r="K148" s="43"/>
    </row>
    <row r="149" spans="1:14" ht="15" customHeight="1" x14ac:dyDescent="0.2">
      <c r="A149" s="81"/>
      <c r="B149" s="81"/>
      <c r="C149" s="82"/>
      <c r="D149" s="82"/>
      <c r="E149" s="82"/>
      <c r="F149" s="82"/>
      <c r="G149" s="82"/>
      <c r="H149" s="82"/>
      <c r="I149" s="75"/>
      <c r="J149" s="75"/>
      <c r="K149" s="75"/>
    </row>
    <row r="150" spans="1:14" ht="15" customHeight="1" x14ac:dyDescent="0.2">
      <c r="A150" s="43"/>
      <c r="B150" s="43"/>
      <c r="C150" s="43"/>
      <c r="D150" s="43"/>
      <c r="E150" s="43"/>
      <c r="F150" s="43"/>
      <c r="G150" s="43"/>
      <c r="H150" s="43"/>
      <c r="I150" s="43"/>
      <c r="J150" s="43"/>
      <c r="K150" s="43"/>
    </row>
    <row r="151" spans="1:14" ht="15" customHeight="1" x14ac:dyDescent="0.2">
      <c r="A151" s="43"/>
      <c r="B151" s="43"/>
      <c r="C151" s="43"/>
      <c r="D151" s="43"/>
      <c r="E151" s="43"/>
      <c r="F151" s="43"/>
      <c r="G151" s="43"/>
      <c r="H151" s="43"/>
      <c r="I151" s="43"/>
      <c r="J151" s="43"/>
      <c r="K151" s="43"/>
    </row>
  </sheetData>
  <mergeCells count="37">
    <mergeCell ref="A1:A2"/>
    <mergeCell ref="B54:B72"/>
    <mergeCell ref="C54:C59"/>
    <mergeCell ref="D54:E59"/>
    <mergeCell ref="F54:H54"/>
    <mergeCell ref="F59:H59"/>
    <mergeCell ref="C60:C68"/>
    <mergeCell ref="D60:E68"/>
    <mergeCell ref="F60:H60"/>
    <mergeCell ref="F68:H68"/>
    <mergeCell ref="C69:C72"/>
    <mergeCell ref="D69:E72"/>
    <mergeCell ref="F69:H69"/>
    <mergeCell ref="F72:H72"/>
    <mergeCell ref="B74:B83"/>
    <mergeCell ref="C74:C79"/>
    <mergeCell ref="D74:E79"/>
    <mergeCell ref="F74:H74"/>
    <mergeCell ref="F79:H79"/>
    <mergeCell ref="F80:H80"/>
    <mergeCell ref="F83:H83"/>
    <mergeCell ref="C107:H109"/>
    <mergeCell ref="B107:B109"/>
    <mergeCell ref="B1:E2"/>
    <mergeCell ref="D141:G141"/>
    <mergeCell ref="F142:G142"/>
    <mergeCell ref="B122:B127"/>
    <mergeCell ref="C122:C124"/>
    <mergeCell ref="C125:C127"/>
    <mergeCell ref="B128:B132"/>
    <mergeCell ref="B133:B137"/>
    <mergeCell ref="B113:B121"/>
    <mergeCell ref="C113:C115"/>
    <mergeCell ref="C116:C118"/>
    <mergeCell ref="C119:C121"/>
    <mergeCell ref="C80:C83"/>
    <mergeCell ref="D80:E83"/>
  </mergeCells>
  <phoneticPr fontId="2"/>
  <hyperlinks>
    <hyperlink ref="D141" r:id="rId1" xr:uid="{3526E936-A994-4D7E-B77F-00B48D56B3FF}"/>
  </hyperlinks>
  <pageMargins left="0.7" right="0.7" top="0.75" bottom="0.75" header="0.3" footer="0.3"/>
  <pageSetup paperSize="9" orientation="portrait" horizontalDpi="360" verticalDpi="36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E0399-5741-4761-917E-3E5415442960}">
  <dimension ref="A1:N97"/>
  <sheetViews>
    <sheetView zoomScaleNormal="100" workbookViewId="0">
      <selection activeCell="L1" sqref="L1"/>
    </sheetView>
  </sheetViews>
  <sheetFormatPr defaultColWidth="10.77734375" defaultRowHeight="15" customHeight="1" x14ac:dyDescent="0.2"/>
  <cols>
    <col min="1" max="1" width="3.77734375" style="39" customWidth="1"/>
    <col min="2" max="3" width="10.77734375" style="39" customWidth="1"/>
    <col min="4" max="4" width="6.77734375" style="39" customWidth="1"/>
    <col min="5" max="5" width="3.77734375" style="91" customWidth="1"/>
    <col min="6" max="7" width="12.77734375" style="39" customWidth="1"/>
    <col min="8" max="11" width="6.33203125" style="39" customWidth="1"/>
    <col min="12" max="12" width="5.77734375" style="39" customWidth="1"/>
    <col min="13" max="13" width="8.77734375" style="39" customWidth="1"/>
    <col min="14" max="14" width="4.5546875" style="39" customWidth="1"/>
    <col min="15" max="16384" width="10.77734375" style="39"/>
  </cols>
  <sheetData>
    <row r="1" spans="1:14" ht="15" customHeight="1" x14ac:dyDescent="0.2">
      <c r="A1" s="278" t="s">
        <v>8</v>
      </c>
      <c r="B1" s="249" t="s">
        <v>253</v>
      </c>
      <c r="C1" s="249"/>
      <c r="D1" s="249"/>
      <c r="E1" s="249"/>
      <c r="F1" s="249"/>
      <c r="G1" s="37"/>
      <c r="H1" s="37"/>
      <c r="I1" s="37"/>
      <c r="J1" s="37"/>
      <c r="K1" s="37"/>
      <c r="L1" s="38"/>
      <c r="M1" s="38"/>
      <c r="N1" s="38"/>
    </row>
    <row r="2" spans="1:14" ht="15" customHeight="1" x14ac:dyDescent="0.2">
      <c r="A2" s="279"/>
      <c r="B2" s="249"/>
      <c r="C2" s="249"/>
      <c r="D2" s="249"/>
      <c r="E2" s="249"/>
      <c r="F2" s="249"/>
      <c r="G2" s="37"/>
      <c r="H2" s="40"/>
      <c r="I2" s="40"/>
      <c r="J2" s="40"/>
      <c r="K2" s="40" t="s">
        <v>0</v>
      </c>
      <c r="L2" s="41"/>
      <c r="M2" s="41"/>
      <c r="N2" s="41"/>
    </row>
    <row r="3" spans="1:14" ht="15" customHeight="1" x14ac:dyDescent="0.2">
      <c r="A3" s="42"/>
      <c r="B3" s="42"/>
      <c r="C3" s="42"/>
      <c r="D3" s="42"/>
      <c r="E3" s="83"/>
      <c r="F3" s="42"/>
      <c r="G3" s="42"/>
      <c r="H3" s="43"/>
      <c r="I3" s="43"/>
      <c r="J3" s="43"/>
      <c r="K3" s="157" t="s">
        <v>214</v>
      </c>
      <c r="L3" s="42"/>
      <c r="M3" s="43"/>
      <c r="N3" s="42"/>
    </row>
    <row r="4" spans="1:14" ht="15" customHeight="1" x14ac:dyDescent="0.2">
      <c r="A4" s="44" t="s">
        <v>166</v>
      </c>
      <c r="B4" s="42"/>
      <c r="C4" s="42"/>
      <c r="D4" s="42"/>
      <c r="E4" s="83"/>
      <c r="F4" s="42"/>
      <c r="G4" s="42"/>
      <c r="H4" s="43"/>
      <c r="I4" s="43"/>
      <c r="J4" s="43"/>
      <c r="K4" s="42"/>
      <c r="L4" s="42"/>
      <c r="M4" s="43"/>
      <c r="N4" s="42"/>
    </row>
    <row r="5" spans="1:14" ht="15" customHeight="1" x14ac:dyDescent="0.2">
      <c r="A5" s="62"/>
      <c r="B5" s="62" t="s">
        <v>132</v>
      </c>
      <c r="C5" s="62"/>
      <c r="D5" s="62"/>
      <c r="E5" s="84"/>
      <c r="F5" s="62"/>
      <c r="G5" s="62"/>
      <c r="H5" s="62"/>
      <c r="I5" s="62"/>
      <c r="J5" s="62"/>
      <c r="K5" s="62"/>
      <c r="L5" s="42"/>
      <c r="M5" s="43"/>
      <c r="N5" s="42"/>
    </row>
    <row r="6" spans="1:14" ht="15" customHeight="1" x14ac:dyDescent="0.2">
      <c r="A6" s="62"/>
      <c r="B6" s="62" t="s">
        <v>168</v>
      </c>
      <c r="C6" s="62"/>
      <c r="D6" s="62"/>
      <c r="E6" s="84"/>
      <c r="F6" s="62"/>
      <c r="G6" s="62"/>
      <c r="H6" s="62"/>
      <c r="I6" s="62"/>
      <c r="J6" s="62"/>
      <c r="K6" s="62"/>
      <c r="L6" s="42"/>
      <c r="M6" s="43"/>
      <c r="N6" s="42"/>
    </row>
    <row r="7" spans="1:14" ht="15" customHeight="1" x14ac:dyDescent="0.2">
      <c r="A7" s="62"/>
      <c r="B7" s="62" t="s">
        <v>169</v>
      </c>
      <c r="C7" s="62"/>
      <c r="D7" s="62"/>
      <c r="E7" s="84"/>
      <c r="F7" s="62"/>
      <c r="G7" s="62"/>
      <c r="H7" s="62"/>
      <c r="I7" s="62"/>
      <c r="J7" s="62"/>
      <c r="K7" s="62"/>
      <c r="L7" s="42"/>
      <c r="M7" s="43"/>
      <c r="N7" s="42"/>
    </row>
    <row r="8" spans="1:14" ht="15" customHeight="1" x14ac:dyDescent="0.2">
      <c r="A8" s="62"/>
      <c r="B8" s="62" t="s">
        <v>170</v>
      </c>
      <c r="C8" s="62"/>
      <c r="D8" s="62"/>
      <c r="E8" s="84"/>
      <c r="F8" s="62"/>
      <c r="G8" s="62"/>
      <c r="H8" s="62"/>
      <c r="I8" s="62"/>
      <c r="J8" s="62"/>
      <c r="K8" s="62"/>
      <c r="L8" s="42"/>
      <c r="M8" s="43"/>
      <c r="N8" s="42"/>
    </row>
    <row r="9" spans="1:14" ht="15" customHeight="1" x14ac:dyDescent="0.2">
      <c r="A9" s="62"/>
      <c r="B9" s="246" t="s">
        <v>119</v>
      </c>
      <c r="C9" s="237"/>
      <c r="D9" s="238"/>
      <c r="E9" s="238"/>
      <c r="F9" s="238"/>
      <c r="G9" s="238"/>
      <c r="H9" s="238"/>
      <c r="I9" s="238"/>
      <c r="J9" s="238"/>
      <c r="K9" s="239"/>
      <c r="L9" s="42"/>
      <c r="M9" s="43"/>
      <c r="N9" s="42"/>
    </row>
    <row r="10" spans="1:14" ht="15" customHeight="1" x14ac:dyDescent="0.2">
      <c r="A10" s="62"/>
      <c r="B10" s="248"/>
      <c r="C10" s="243"/>
      <c r="D10" s="244"/>
      <c r="E10" s="244"/>
      <c r="F10" s="244"/>
      <c r="G10" s="244"/>
      <c r="H10" s="244"/>
      <c r="I10" s="244"/>
      <c r="J10" s="244"/>
      <c r="K10" s="245"/>
      <c r="L10" s="42"/>
      <c r="M10" s="43"/>
      <c r="N10" s="42"/>
    </row>
    <row r="11" spans="1:14" ht="15" customHeight="1" x14ac:dyDescent="0.2">
      <c r="A11" s="62"/>
      <c r="B11" s="63" t="s">
        <v>26</v>
      </c>
      <c r="C11" s="20"/>
      <c r="D11" s="21"/>
      <c r="E11" s="139"/>
      <c r="F11" s="21"/>
      <c r="G11" s="21"/>
      <c r="H11" s="282" t="s">
        <v>129</v>
      </c>
      <c r="I11" s="283"/>
      <c r="J11" s="283"/>
      <c r="K11" s="284"/>
      <c r="L11" s="42"/>
      <c r="M11" s="43"/>
      <c r="N11" s="42"/>
    </row>
    <row r="12" spans="1:14" ht="15" customHeight="1" x14ac:dyDescent="0.2">
      <c r="A12" s="62"/>
      <c r="B12" s="63" t="s">
        <v>15</v>
      </c>
      <c r="C12" s="20"/>
      <c r="D12" s="21"/>
      <c r="E12" s="139"/>
      <c r="F12" s="21"/>
      <c r="G12" s="21"/>
      <c r="H12" s="85" t="s">
        <v>125</v>
      </c>
      <c r="I12" s="297" t="s">
        <v>171</v>
      </c>
      <c r="J12" s="298"/>
      <c r="K12" s="86" t="s">
        <v>127</v>
      </c>
      <c r="L12" s="42"/>
      <c r="M12" s="43"/>
      <c r="N12" s="42"/>
    </row>
    <row r="13" spans="1:14" ht="15" customHeight="1" thickBot="1" x14ac:dyDescent="0.25">
      <c r="A13" s="43"/>
      <c r="B13" s="64" t="s">
        <v>60</v>
      </c>
      <c r="C13" s="64" t="s">
        <v>16</v>
      </c>
      <c r="D13" s="51"/>
      <c r="E13" s="50" t="s">
        <v>124</v>
      </c>
      <c r="F13" s="51"/>
      <c r="G13" s="65"/>
      <c r="H13" s="87" t="s">
        <v>126</v>
      </c>
      <c r="I13" s="88" t="s">
        <v>172</v>
      </c>
      <c r="J13" s="88" t="s">
        <v>173</v>
      </c>
      <c r="K13" s="89" t="s">
        <v>128</v>
      </c>
      <c r="L13" s="42"/>
      <c r="M13" s="43"/>
      <c r="N13" s="42"/>
    </row>
    <row r="14" spans="1:14" ht="15" customHeight="1" x14ac:dyDescent="0.2">
      <c r="A14" s="43"/>
      <c r="B14" s="262" t="s">
        <v>24</v>
      </c>
      <c r="C14" s="285" t="s">
        <v>89</v>
      </c>
      <c r="D14" s="286"/>
      <c r="E14" s="90">
        <v>11</v>
      </c>
      <c r="F14" s="140"/>
      <c r="G14" s="22"/>
      <c r="H14" s="141"/>
      <c r="I14" s="142"/>
      <c r="J14" s="143"/>
      <c r="K14" s="144"/>
      <c r="L14" s="42" t="s">
        <v>167</v>
      </c>
      <c r="M14" s="43"/>
      <c r="N14" s="42"/>
    </row>
    <row r="15" spans="1:14" ht="15" customHeight="1" x14ac:dyDescent="0.2">
      <c r="A15" s="43"/>
      <c r="B15" s="263"/>
      <c r="C15" s="287"/>
      <c r="D15" s="288"/>
      <c r="E15" s="90">
        <v>12</v>
      </c>
      <c r="F15" s="140"/>
      <c r="G15" s="22"/>
      <c r="H15" s="145"/>
      <c r="I15" s="146"/>
      <c r="J15" s="147"/>
      <c r="K15" s="148"/>
      <c r="L15" s="42"/>
      <c r="M15" s="43"/>
      <c r="N15" s="42"/>
    </row>
    <row r="16" spans="1:14" ht="15" customHeight="1" x14ac:dyDescent="0.2">
      <c r="A16" s="43"/>
      <c r="B16" s="263"/>
      <c r="C16" s="289"/>
      <c r="D16" s="290"/>
      <c r="E16" s="90">
        <v>13</v>
      </c>
      <c r="F16" s="140"/>
      <c r="G16" s="22"/>
      <c r="H16" s="145"/>
      <c r="I16" s="146"/>
      <c r="J16" s="147"/>
      <c r="K16" s="148"/>
      <c r="L16" s="42"/>
      <c r="M16" s="43"/>
      <c r="N16" s="42"/>
    </row>
    <row r="17" spans="1:14" ht="15" customHeight="1" x14ac:dyDescent="0.2">
      <c r="A17" s="43"/>
      <c r="B17" s="263"/>
      <c r="C17" s="285" t="s">
        <v>90</v>
      </c>
      <c r="D17" s="286"/>
      <c r="E17" s="90">
        <v>21</v>
      </c>
      <c r="F17" s="140" t="s">
        <v>209</v>
      </c>
      <c r="G17" s="22"/>
      <c r="H17" s="145">
        <v>0.05</v>
      </c>
      <c r="I17" s="146">
        <v>0.02</v>
      </c>
      <c r="J17" s="147">
        <v>0.02</v>
      </c>
      <c r="K17" s="148"/>
      <c r="L17" s="42" t="s">
        <v>208</v>
      </c>
      <c r="M17" s="43"/>
      <c r="N17" s="42"/>
    </row>
    <row r="18" spans="1:14" ht="15" customHeight="1" x14ac:dyDescent="0.2">
      <c r="A18" s="43"/>
      <c r="B18" s="263"/>
      <c r="C18" s="287"/>
      <c r="D18" s="288"/>
      <c r="E18" s="90">
        <v>22</v>
      </c>
      <c r="F18" s="149" t="s">
        <v>210</v>
      </c>
      <c r="G18" s="22"/>
      <c r="H18" s="145"/>
      <c r="I18" s="146">
        <v>0.01</v>
      </c>
      <c r="J18" s="147"/>
      <c r="K18" s="148">
        <v>0.05</v>
      </c>
      <c r="L18" s="42"/>
      <c r="M18" s="43"/>
      <c r="N18" s="42"/>
    </row>
    <row r="19" spans="1:14" ht="15" customHeight="1" x14ac:dyDescent="0.2">
      <c r="A19" s="43"/>
      <c r="B19" s="263"/>
      <c r="C19" s="289"/>
      <c r="D19" s="290"/>
      <c r="E19" s="90">
        <v>23</v>
      </c>
      <c r="F19" s="149" t="s">
        <v>211</v>
      </c>
      <c r="G19" s="22"/>
      <c r="H19" s="145">
        <v>0.06</v>
      </c>
      <c r="I19" s="146"/>
      <c r="J19" s="147"/>
      <c r="K19" s="148">
        <v>0.04</v>
      </c>
      <c r="L19" s="42"/>
      <c r="M19" s="43"/>
      <c r="N19" s="42"/>
    </row>
    <row r="20" spans="1:14" ht="15" customHeight="1" x14ac:dyDescent="0.2">
      <c r="A20" s="43"/>
      <c r="B20" s="263"/>
      <c r="C20" s="285" t="s">
        <v>91</v>
      </c>
      <c r="D20" s="286"/>
      <c r="E20" s="90">
        <v>31</v>
      </c>
      <c r="F20" s="149"/>
      <c r="G20" s="22"/>
      <c r="H20" s="145"/>
      <c r="I20" s="146"/>
      <c r="J20" s="147"/>
      <c r="K20" s="148"/>
      <c r="L20" s="42"/>
      <c r="M20" s="43"/>
      <c r="N20" s="42"/>
    </row>
    <row r="21" spans="1:14" ht="15" customHeight="1" x14ac:dyDescent="0.2">
      <c r="A21" s="43"/>
      <c r="B21" s="263"/>
      <c r="C21" s="287"/>
      <c r="D21" s="288"/>
      <c r="E21" s="90">
        <v>32</v>
      </c>
      <c r="F21" s="149"/>
      <c r="G21" s="22"/>
      <c r="H21" s="145"/>
      <c r="I21" s="146"/>
      <c r="J21" s="147"/>
      <c r="K21" s="148"/>
      <c r="L21" s="42"/>
      <c r="M21" s="43"/>
      <c r="N21" s="42"/>
    </row>
    <row r="22" spans="1:14" ht="15" customHeight="1" x14ac:dyDescent="0.2">
      <c r="A22" s="43"/>
      <c r="B22" s="264"/>
      <c r="C22" s="289"/>
      <c r="D22" s="290"/>
      <c r="E22" s="90">
        <v>33</v>
      </c>
      <c r="F22" s="149"/>
      <c r="G22" s="22"/>
      <c r="H22" s="145"/>
      <c r="I22" s="146"/>
      <c r="J22" s="147"/>
      <c r="K22" s="148"/>
      <c r="L22" s="42"/>
      <c r="M22" s="43"/>
      <c r="N22" s="42"/>
    </row>
    <row r="23" spans="1:14" ht="15" customHeight="1" x14ac:dyDescent="0.2">
      <c r="A23" s="43"/>
      <c r="B23" s="252" t="s">
        <v>25</v>
      </c>
      <c r="C23" s="291" t="s">
        <v>92</v>
      </c>
      <c r="D23" s="292"/>
      <c r="E23" s="90">
        <v>41</v>
      </c>
      <c r="F23" s="149"/>
      <c r="G23" s="22"/>
      <c r="H23" s="145"/>
      <c r="I23" s="146"/>
      <c r="J23" s="147"/>
      <c r="K23" s="148"/>
      <c r="L23" s="42"/>
      <c r="M23" s="43"/>
      <c r="N23" s="42"/>
    </row>
    <row r="24" spans="1:14" ht="15" customHeight="1" x14ac:dyDescent="0.2">
      <c r="A24" s="43"/>
      <c r="B24" s="253"/>
      <c r="C24" s="293"/>
      <c r="D24" s="294"/>
      <c r="E24" s="90">
        <v>42</v>
      </c>
      <c r="F24" s="149"/>
      <c r="G24" s="22"/>
      <c r="H24" s="145"/>
      <c r="I24" s="146"/>
      <c r="J24" s="147"/>
      <c r="K24" s="148"/>
      <c r="L24" s="42"/>
      <c r="M24" s="43"/>
      <c r="N24" s="42"/>
    </row>
    <row r="25" spans="1:14" ht="15" customHeight="1" x14ac:dyDescent="0.2">
      <c r="A25" s="43"/>
      <c r="B25" s="253"/>
      <c r="C25" s="295"/>
      <c r="D25" s="296"/>
      <c r="E25" s="90">
        <v>43</v>
      </c>
      <c r="F25" s="149"/>
      <c r="G25" s="22"/>
      <c r="H25" s="145"/>
      <c r="I25" s="146"/>
      <c r="J25" s="147"/>
      <c r="K25" s="148"/>
      <c r="L25" s="42"/>
      <c r="M25" s="43"/>
      <c r="N25" s="42"/>
    </row>
    <row r="26" spans="1:14" ht="15" customHeight="1" x14ac:dyDescent="0.2">
      <c r="A26" s="43"/>
      <c r="B26" s="253"/>
      <c r="C26" s="291" t="s">
        <v>93</v>
      </c>
      <c r="D26" s="292"/>
      <c r="E26" s="90">
        <v>51</v>
      </c>
      <c r="F26" s="149"/>
      <c r="G26" s="22"/>
      <c r="H26" s="145"/>
      <c r="I26" s="146"/>
      <c r="J26" s="147"/>
      <c r="K26" s="148"/>
      <c r="L26" s="42"/>
      <c r="M26" s="43"/>
      <c r="N26" s="42"/>
    </row>
    <row r="27" spans="1:14" ht="15" customHeight="1" x14ac:dyDescent="0.2">
      <c r="A27" s="43"/>
      <c r="B27" s="253"/>
      <c r="C27" s="293"/>
      <c r="D27" s="294"/>
      <c r="E27" s="90">
        <v>52</v>
      </c>
      <c r="F27" s="149"/>
      <c r="G27" s="22"/>
      <c r="H27" s="145"/>
      <c r="I27" s="146"/>
      <c r="J27" s="147"/>
      <c r="K27" s="148"/>
      <c r="L27" s="42"/>
      <c r="M27" s="43"/>
      <c r="N27" s="42"/>
    </row>
    <row r="28" spans="1:14" ht="15" customHeight="1" thickBot="1" x14ac:dyDescent="0.25">
      <c r="A28" s="43"/>
      <c r="B28" s="254"/>
      <c r="C28" s="295"/>
      <c r="D28" s="296"/>
      <c r="E28" s="90">
        <v>53</v>
      </c>
      <c r="F28" s="149"/>
      <c r="G28" s="22"/>
      <c r="H28" s="150"/>
      <c r="I28" s="151"/>
      <c r="J28" s="151"/>
      <c r="K28" s="152"/>
      <c r="L28" s="42"/>
      <c r="M28" s="43"/>
      <c r="N28" s="42"/>
    </row>
    <row r="29" spans="1:14" ht="15" customHeight="1" x14ac:dyDescent="0.2">
      <c r="A29" s="42"/>
      <c r="B29" s="42"/>
      <c r="C29" s="42"/>
      <c r="D29" s="42"/>
      <c r="E29" s="83"/>
      <c r="F29" s="42"/>
      <c r="G29" s="91" t="s">
        <v>174</v>
      </c>
      <c r="H29" s="92">
        <f>SUM(H14:H28)</f>
        <v>0.11</v>
      </c>
      <c r="I29" s="92">
        <f t="shared" ref="I29:K29" si="0">SUM(I14:I28)</f>
        <v>0.03</v>
      </c>
      <c r="J29" s="92">
        <f t="shared" si="0"/>
        <v>0.02</v>
      </c>
      <c r="K29" s="92">
        <f t="shared" si="0"/>
        <v>0.09</v>
      </c>
      <c r="L29" s="42"/>
      <c r="M29" s="43"/>
      <c r="N29" s="42"/>
    </row>
    <row r="30" spans="1:14" ht="15" customHeight="1" x14ac:dyDescent="0.2">
      <c r="A30" s="42"/>
      <c r="B30" s="42"/>
      <c r="C30" s="42"/>
      <c r="D30" s="42"/>
      <c r="E30" s="83"/>
      <c r="F30" s="42"/>
      <c r="G30" s="93" t="s">
        <v>184</v>
      </c>
      <c r="H30" s="94"/>
      <c r="I30" s="94"/>
      <c r="J30" s="94"/>
      <c r="K30" s="95">
        <f>H29</f>
        <v>0.11</v>
      </c>
      <c r="L30" s="42"/>
      <c r="M30" s="43"/>
      <c r="N30" s="42"/>
    </row>
    <row r="31" spans="1:14" ht="15" customHeight="1" x14ac:dyDescent="0.2">
      <c r="A31" s="42"/>
      <c r="B31" s="42"/>
      <c r="C31" s="42"/>
      <c r="D31" s="42"/>
      <c r="E31" s="83"/>
      <c r="F31" s="42"/>
      <c r="G31" s="91" t="s">
        <v>175</v>
      </c>
      <c r="H31" s="96">
        <f>H29</f>
        <v>0.11</v>
      </c>
      <c r="I31" s="96">
        <f>I29</f>
        <v>0.03</v>
      </c>
      <c r="J31" s="96">
        <f>J29</f>
        <v>0.02</v>
      </c>
      <c r="K31" s="97">
        <f>K29+K30</f>
        <v>0.2</v>
      </c>
      <c r="L31" s="42"/>
      <c r="M31" s="43"/>
      <c r="N31" s="42"/>
    </row>
    <row r="32" spans="1:14" ht="15" customHeight="1" x14ac:dyDescent="0.2">
      <c r="A32" s="42"/>
      <c r="B32" s="42"/>
      <c r="C32" s="42"/>
      <c r="D32" s="42"/>
      <c r="E32" s="83"/>
      <c r="F32" s="42"/>
      <c r="G32" s="42"/>
      <c r="H32" s="43"/>
      <c r="I32" s="43"/>
      <c r="J32" s="43"/>
      <c r="K32" s="42"/>
      <c r="L32" s="42"/>
      <c r="M32" s="43"/>
      <c r="N32" s="42"/>
    </row>
    <row r="33" spans="1:14" ht="15" customHeight="1" x14ac:dyDescent="0.2">
      <c r="A33" s="44" t="s">
        <v>130</v>
      </c>
      <c r="B33" s="43"/>
      <c r="C33" s="42"/>
      <c r="D33" s="42"/>
      <c r="E33" s="83"/>
      <c r="F33" s="42"/>
      <c r="G33" s="42"/>
      <c r="H33" s="43"/>
      <c r="I33" s="43"/>
      <c r="J33" s="43"/>
      <c r="K33" s="42"/>
      <c r="L33" s="42"/>
      <c r="M33" s="43"/>
      <c r="N33" s="42"/>
    </row>
    <row r="34" spans="1:14" ht="15" customHeight="1" x14ac:dyDescent="0.2">
      <c r="A34" s="42"/>
      <c r="B34" s="43" t="s">
        <v>131</v>
      </c>
      <c r="C34" s="42"/>
      <c r="D34" s="42"/>
      <c r="E34" s="83"/>
      <c r="F34" s="42"/>
      <c r="G34" s="42"/>
      <c r="H34" s="43"/>
      <c r="I34" s="43"/>
      <c r="J34" s="43"/>
      <c r="K34" s="42"/>
      <c r="L34" s="42"/>
      <c r="M34" s="43"/>
      <c r="N34" s="42"/>
    </row>
    <row r="35" spans="1:14" ht="15" customHeight="1" x14ac:dyDescent="0.2">
      <c r="A35" s="42"/>
      <c r="B35" s="43"/>
      <c r="C35" s="42"/>
      <c r="D35" s="42"/>
      <c r="E35" s="83"/>
      <c r="F35" s="42"/>
      <c r="G35" s="42"/>
      <c r="H35" s="43"/>
      <c r="I35" s="43"/>
      <c r="J35" s="43"/>
      <c r="K35" s="42"/>
      <c r="L35" s="42"/>
      <c r="M35" s="43"/>
      <c r="N35" s="42"/>
    </row>
    <row r="36" spans="1:14" ht="15" customHeight="1" x14ac:dyDescent="0.2">
      <c r="A36" s="42"/>
      <c r="B36" s="43"/>
      <c r="C36" s="42"/>
      <c r="D36" s="42"/>
      <c r="E36" s="83"/>
      <c r="F36" s="42"/>
      <c r="G36" s="42"/>
      <c r="H36" s="43"/>
      <c r="I36" s="43"/>
      <c r="J36" s="43"/>
      <c r="K36" s="42"/>
      <c r="L36" s="42"/>
      <c r="M36" s="43"/>
      <c r="N36" s="42"/>
    </row>
    <row r="37" spans="1:14" ht="15" customHeight="1" x14ac:dyDescent="0.2">
      <c r="A37" s="42"/>
      <c r="B37" s="42"/>
      <c r="C37" s="42"/>
      <c r="D37" s="42"/>
      <c r="E37" s="83"/>
      <c r="F37" s="42"/>
      <c r="G37" s="42"/>
      <c r="H37" s="43"/>
      <c r="I37" s="43"/>
      <c r="J37" s="43"/>
      <c r="K37" s="42"/>
      <c r="L37" s="42"/>
      <c r="M37" s="43"/>
      <c r="N37" s="42"/>
    </row>
    <row r="38" spans="1:14" ht="15" customHeight="1" x14ac:dyDescent="0.2">
      <c r="A38" s="42"/>
      <c r="B38" s="42"/>
      <c r="C38" s="42"/>
      <c r="D38" s="42"/>
      <c r="E38" s="83"/>
      <c r="F38" s="42"/>
      <c r="G38" s="42"/>
      <c r="H38" s="43"/>
      <c r="I38" s="43"/>
      <c r="J38" s="43"/>
      <c r="K38" s="42"/>
      <c r="L38" s="42"/>
      <c r="M38" s="43"/>
      <c r="N38" s="42"/>
    </row>
    <row r="39" spans="1:14" ht="15" customHeight="1" x14ac:dyDescent="0.2">
      <c r="A39" s="42"/>
      <c r="B39" s="42"/>
      <c r="C39" s="42"/>
      <c r="D39" s="42"/>
      <c r="E39" s="83"/>
      <c r="F39" s="42"/>
      <c r="G39" s="42"/>
      <c r="H39" s="43"/>
      <c r="I39" s="43"/>
      <c r="J39" s="43"/>
      <c r="K39" s="42"/>
      <c r="L39" s="42"/>
      <c r="M39" s="43"/>
      <c r="N39" s="42"/>
    </row>
    <row r="40" spans="1:14" ht="15" customHeight="1" x14ac:dyDescent="0.2">
      <c r="A40" s="43"/>
      <c r="B40" s="98" t="s">
        <v>161</v>
      </c>
      <c r="C40" s="43"/>
      <c r="D40" s="43"/>
      <c r="E40" s="43"/>
      <c r="F40" s="42"/>
      <c r="G40" s="42"/>
      <c r="H40" s="43"/>
      <c r="I40" s="43"/>
      <c r="J40" s="43"/>
      <c r="K40" s="42"/>
      <c r="L40" s="42"/>
      <c r="M40" s="43"/>
      <c r="N40" s="42"/>
    </row>
    <row r="41" spans="1:14" ht="15" customHeight="1" x14ac:dyDescent="0.2">
      <c r="A41" s="43"/>
      <c r="B41" s="43"/>
      <c r="C41" s="99" t="s">
        <v>133</v>
      </c>
      <c r="D41" s="43"/>
      <c r="E41" s="42"/>
      <c r="F41" s="42"/>
      <c r="G41" s="42"/>
      <c r="H41" s="43"/>
      <c r="I41" s="43"/>
      <c r="J41" s="43"/>
      <c r="K41" s="42"/>
      <c r="L41" s="42"/>
      <c r="M41" s="43"/>
      <c r="N41" s="42"/>
    </row>
    <row r="42" spans="1:14" ht="15" customHeight="1" thickBot="1" x14ac:dyDescent="0.25">
      <c r="A42" s="43"/>
      <c r="B42" s="100" t="s">
        <v>134</v>
      </c>
      <c r="C42" s="101" t="s">
        <v>135</v>
      </c>
      <c r="D42" s="99" t="s">
        <v>136</v>
      </c>
      <c r="E42" s="42"/>
      <c r="F42" s="42"/>
      <c r="G42" s="42"/>
      <c r="H42" s="43"/>
      <c r="I42" s="43"/>
      <c r="J42" s="43"/>
      <c r="K42" s="42"/>
      <c r="L42" s="42"/>
      <c r="M42" s="43"/>
      <c r="N42" s="42"/>
    </row>
    <row r="43" spans="1:14" ht="15" customHeight="1" thickBot="1" x14ac:dyDescent="0.25">
      <c r="A43" s="79" t="s">
        <v>137</v>
      </c>
      <c r="B43" s="50" t="s">
        <v>138</v>
      </c>
      <c r="C43" s="1">
        <v>1000000</v>
      </c>
      <c r="D43" s="160" t="s">
        <v>179</v>
      </c>
      <c r="E43" s="42" t="s">
        <v>139</v>
      </c>
      <c r="F43" s="42"/>
      <c r="G43" s="42"/>
      <c r="H43" s="43"/>
      <c r="I43" s="43"/>
      <c r="J43" s="43"/>
      <c r="K43" s="42"/>
      <c r="L43" s="42"/>
      <c r="M43" s="43"/>
      <c r="N43" s="42"/>
    </row>
    <row r="44" spans="1:14" ht="15" customHeight="1" thickBot="1" x14ac:dyDescent="0.25">
      <c r="A44" s="79" t="s">
        <v>140</v>
      </c>
      <c r="B44" s="50" t="s">
        <v>141</v>
      </c>
      <c r="C44" s="1">
        <v>400000</v>
      </c>
      <c r="D44" s="2">
        <f>IFERROR(C44/$C$43,0)</f>
        <v>0.4</v>
      </c>
      <c r="E44" s="42" t="s">
        <v>260</v>
      </c>
      <c r="F44" s="42"/>
      <c r="G44" s="42"/>
      <c r="H44" s="43"/>
      <c r="I44" s="43"/>
      <c r="J44" s="43"/>
      <c r="K44" s="42"/>
      <c r="L44" s="42"/>
      <c r="M44" s="43"/>
      <c r="N44" s="42"/>
    </row>
    <row r="45" spans="1:14" ht="15" customHeight="1" thickBot="1" x14ac:dyDescent="0.25">
      <c r="A45" s="79" t="s">
        <v>142</v>
      </c>
      <c r="B45" s="64" t="s">
        <v>143</v>
      </c>
      <c r="C45" s="3">
        <f>C43-C44</f>
        <v>600000</v>
      </c>
      <c r="D45" s="2">
        <f t="shared" ref="D45:D49" si="1">IFERROR(C45/$C$43,0)</f>
        <v>0.6</v>
      </c>
      <c r="E45" s="42" t="s">
        <v>261</v>
      </c>
      <c r="F45" s="42"/>
      <c r="G45" s="42"/>
      <c r="H45" s="43"/>
      <c r="I45" s="43"/>
      <c r="J45" s="43"/>
      <c r="K45" s="42"/>
      <c r="L45" s="42"/>
      <c r="M45" s="43"/>
      <c r="N45" s="42"/>
    </row>
    <row r="46" spans="1:14" ht="15" customHeight="1" thickBot="1" x14ac:dyDescent="0.25">
      <c r="A46" s="79" t="s">
        <v>145</v>
      </c>
      <c r="B46" s="50" t="s">
        <v>146</v>
      </c>
      <c r="C46" s="1">
        <v>550000</v>
      </c>
      <c r="D46" s="2">
        <f t="shared" si="1"/>
        <v>0.55000000000000004</v>
      </c>
      <c r="E46" s="42" t="s">
        <v>146</v>
      </c>
      <c r="F46" s="42"/>
      <c r="G46" s="42"/>
      <c r="H46" s="43"/>
      <c r="I46" s="43"/>
      <c r="J46" s="43"/>
      <c r="K46" s="42"/>
      <c r="L46" s="42"/>
      <c r="M46" s="43"/>
      <c r="N46" s="42"/>
    </row>
    <row r="47" spans="1:14" ht="15" customHeight="1" x14ac:dyDescent="0.2">
      <c r="A47" s="79" t="s">
        <v>147</v>
      </c>
      <c r="B47" s="102" t="s">
        <v>148</v>
      </c>
      <c r="C47" s="4">
        <f>C45-C46</f>
        <v>50000</v>
      </c>
      <c r="D47" s="2">
        <f t="shared" si="1"/>
        <v>0.05</v>
      </c>
      <c r="E47" s="42" t="s">
        <v>149</v>
      </c>
      <c r="F47" s="42"/>
      <c r="G47" s="42"/>
      <c r="H47" s="43"/>
      <c r="I47" s="43"/>
      <c r="J47" s="43"/>
      <c r="K47" s="42"/>
      <c r="L47" s="42"/>
      <c r="M47" s="43"/>
      <c r="N47" s="42"/>
    </row>
    <row r="48" spans="1:14" ht="15" customHeight="1" thickBot="1" x14ac:dyDescent="0.25">
      <c r="A48" s="79"/>
      <c r="B48" s="103" t="s">
        <v>150</v>
      </c>
      <c r="C48" s="104" t="s">
        <v>133</v>
      </c>
      <c r="D48" s="43"/>
      <c r="E48" s="42"/>
      <c r="F48" s="42"/>
      <c r="G48" s="42"/>
      <c r="H48" s="43"/>
      <c r="I48" s="43"/>
      <c r="J48" s="43"/>
      <c r="K48" s="42"/>
      <c r="L48" s="42"/>
      <c r="M48" s="43"/>
      <c r="N48" s="42"/>
    </row>
    <row r="49" spans="1:14" ht="15" customHeight="1" thickBot="1" x14ac:dyDescent="0.25">
      <c r="A49" s="79" t="s">
        <v>151</v>
      </c>
      <c r="B49" s="105" t="s">
        <v>152</v>
      </c>
      <c r="C49" s="1">
        <v>300000</v>
      </c>
      <c r="D49" s="2">
        <f t="shared" si="1"/>
        <v>0.3</v>
      </c>
      <c r="E49" s="42" t="s">
        <v>177</v>
      </c>
      <c r="F49" s="42"/>
      <c r="G49" s="42"/>
      <c r="H49" s="43"/>
      <c r="I49" s="43"/>
      <c r="J49" s="43"/>
      <c r="K49" s="42"/>
      <c r="L49" s="42"/>
      <c r="M49" s="43"/>
      <c r="N49" s="42"/>
    </row>
    <row r="50" spans="1:14" ht="15" customHeight="1" thickBot="1" x14ac:dyDescent="0.25">
      <c r="A50" s="79" t="s">
        <v>153</v>
      </c>
      <c r="B50" s="106" t="s">
        <v>155</v>
      </c>
      <c r="C50" s="6">
        <f>H51*H52</f>
        <v>140000</v>
      </c>
      <c r="D50" s="43" t="s">
        <v>176</v>
      </c>
      <c r="E50" s="42"/>
      <c r="F50" s="42"/>
      <c r="G50" s="107" t="s">
        <v>162</v>
      </c>
      <c r="H50" s="43"/>
      <c r="I50" s="43"/>
      <c r="J50" s="43"/>
      <c r="K50" s="42"/>
      <c r="L50" s="42"/>
      <c r="M50" s="43"/>
      <c r="N50" s="42"/>
    </row>
    <row r="51" spans="1:14" ht="15" customHeight="1" thickBot="1" x14ac:dyDescent="0.25">
      <c r="A51" s="79" t="s">
        <v>154</v>
      </c>
      <c r="B51" s="108" t="s">
        <v>157</v>
      </c>
      <c r="C51" s="5">
        <f>C43-C49</f>
        <v>700000</v>
      </c>
      <c r="D51" s="109" t="s">
        <v>159</v>
      </c>
      <c r="E51" s="42"/>
      <c r="F51" s="42"/>
      <c r="G51" s="93" t="s">
        <v>189</v>
      </c>
      <c r="H51" s="153">
        <v>2000</v>
      </c>
      <c r="I51" s="110" t="s">
        <v>190</v>
      </c>
      <c r="J51" s="110"/>
      <c r="K51" s="42"/>
      <c r="L51" s="42"/>
      <c r="M51" s="43"/>
      <c r="N51" s="42"/>
    </row>
    <row r="52" spans="1:14" ht="15" customHeight="1" thickBot="1" x14ac:dyDescent="0.25">
      <c r="A52" s="79" t="s">
        <v>156</v>
      </c>
      <c r="B52" s="108" t="s">
        <v>158</v>
      </c>
      <c r="C52" s="5">
        <f>IFERROR(C51/C50*1000,0)</f>
        <v>5000</v>
      </c>
      <c r="D52" s="109" t="s">
        <v>160</v>
      </c>
      <c r="E52" s="42"/>
      <c r="F52" s="62"/>
      <c r="G52" s="93" t="s">
        <v>163</v>
      </c>
      <c r="H52" s="154">
        <v>70</v>
      </c>
      <c r="I52" s="46" t="s">
        <v>165</v>
      </c>
      <c r="J52" s="46"/>
      <c r="K52" s="62"/>
      <c r="L52" s="43"/>
      <c r="M52" s="43"/>
      <c r="N52" s="43"/>
    </row>
    <row r="53" spans="1:14" ht="15" customHeight="1" x14ac:dyDescent="0.2">
      <c r="A53" s="62"/>
      <c r="B53" s="62"/>
      <c r="C53" s="62"/>
      <c r="D53" s="62"/>
      <c r="E53" s="84"/>
      <c r="F53" s="62"/>
      <c r="G53" s="62"/>
      <c r="H53" s="62"/>
      <c r="I53" s="62"/>
      <c r="J53" s="62"/>
      <c r="K53" s="62"/>
      <c r="L53" s="43"/>
      <c r="M53" s="43"/>
      <c r="N53" s="43"/>
    </row>
    <row r="54" spans="1:14" ht="15" customHeight="1" x14ac:dyDescent="0.2">
      <c r="A54" s="98" t="s">
        <v>212</v>
      </c>
      <c r="C54" s="43"/>
      <c r="D54" s="43"/>
      <c r="E54" s="79"/>
      <c r="F54" s="43"/>
      <c r="G54" s="111" t="s">
        <v>187</v>
      </c>
      <c r="H54" s="112" t="s">
        <v>213</v>
      </c>
      <c r="I54" s="43"/>
      <c r="J54" s="43"/>
      <c r="K54" s="43"/>
      <c r="L54" s="43"/>
      <c r="M54" s="43"/>
      <c r="N54" s="43"/>
    </row>
    <row r="55" spans="1:14" ht="15" customHeight="1" x14ac:dyDescent="0.2">
      <c r="A55" s="43"/>
      <c r="B55" s="43"/>
      <c r="C55" s="64" t="s">
        <v>134</v>
      </c>
      <c r="D55" s="50" t="s">
        <v>139</v>
      </c>
      <c r="E55" s="113"/>
      <c r="F55" s="114" t="s">
        <v>178</v>
      </c>
      <c r="G55" s="115" t="s">
        <v>185</v>
      </c>
      <c r="H55" s="64" t="s">
        <v>188</v>
      </c>
      <c r="I55" s="67" t="s">
        <v>186</v>
      </c>
      <c r="J55" s="43"/>
      <c r="K55" s="43"/>
      <c r="L55" s="43"/>
      <c r="M55" s="43"/>
      <c r="N55" s="43"/>
    </row>
    <row r="56" spans="1:14" ht="15" customHeight="1" x14ac:dyDescent="0.2">
      <c r="A56" s="43"/>
      <c r="B56" s="79" t="s">
        <v>137</v>
      </c>
      <c r="C56" s="64" t="str">
        <f>B43</f>
        <v>売上高</v>
      </c>
      <c r="D56" s="50"/>
      <c r="E56" s="113"/>
      <c r="F56" s="116">
        <f>C43</f>
        <v>1000000</v>
      </c>
      <c r="G56" s="117">
        <f>F56*(1+K31)</f>
        <v>1200000</v>
      </c>
      <c r="H56" s="118">
        <f>G56/F56</f>
        <v>1.2</v>
      </c>
      <c r="I56" s="71" t="s">
        <v>179</v>
      </c>
      <c r="J56" s="43"/>
      <c r="K56" s="43"/>
      <c r="L56" s="43"/>
      <c r="M56" s="43"/>
      <c r="N56" s="43"/>
    </row>
    <row r="57" spans="1:14" ht="15" customHeight="1" x14ac:dyDescent="0.2">
      <c r="A57" s="43"/>
      <c r="B57" s="79" t="s">
        <v>140</v>
      </c>
      <c r="C57" s="64" t="str">
        <f>B44</f>
        <v>売上原価</v>
      </c>
      <c r="D57" s="50"/>
      <c r="E57" s="113"/>
      <c r="F57" s="116">
        <f>C44</f>
        <v>400000</v>
      </c>
      <c r="G57" s="117">
        <f>G56*D44-(G56*D44*I31)</f>
        <v>465600</v>
      </c>
      <c r="H57" s="118">
        <f t="shared" ref="H57:H64" si="2">G57/F57</f>
        <v>1.1639999999999999</v>
      </c>
      <c r="I57" s="119">
        <f>G57/$G$56</f>
        <v>0.38800000000000001</v>
      </c>
      <c r="J57" s="43"/>
      <c r="K57" s="43"/>
      <c r="L57" s="43"/>
      <c r="M57" s="43"/>
      <c r="N57" s="43"/>
    </row>
    <row r="58" spans="1:14" ht="15" customHeight="1" x14ac:dyDescent="0.2">
      <c r="A58" s="43"/>
      <c r="B58" s="79" t="s">
        <v>142</v>
      </c>
      <c r="C58" s="64" t="str">
        <f>B45</f>
        <v>売上総利益</v>
      </c>
      <c r="D58" s="120" t="s">
        <v>144</v>
      </c>
      <c r="E58" s="113"/>
      <c r="F58" s="116">
        <f>F56-F57</f>
        <v>600000</v>
      </c>
      <c r="G58" s="117">
        <f>G56-G57</f>
        <v>734400</v>
      </c>
      <c r="H58" s="118">
        <f t="shared" si="2"/>
        <v>1.224</v>
      </c>
      <c r="I58" s="96">
        <f>G58/$G$56</f>
        <v>0.61199999999999999</v>
      </c>
      <c r="J58" s="43"/>
      <c r="K58" s="43"/>
      <c r="L58" s="43"/>
      <c r="M58" s="43"/>
      <c r="N58" s="43"/>
    </row>
    <row r="59" spans="1:14" ht="15" customHeight="1" x14ac:dyDescent="0.2">
      <c r="A59" s="43"/>
      <c r="B59" s="79" t="s">
        <v>145</v>
      </c>
      <c r="C59" s="64" t="str">
        <f>B46</f>
        <v>販管費</v>
      </c>
      <c r="D59" s="50"/>
      <c r="E59" s="113"/>
      <c r="F59" s="116">
        <f>C46</f>
        <v>550000</v>
      </c>
      <c r="G59" s="117">
        <f>F59-(F59*J31)</f>
        <v>539000</v>
      </c>
      <c r="H59" s="118">
        <f t="shared" si="2"/>
        <v>0.98</v>
      </c>
      <c r="I59" s="96">
        <f>G59/$G$56</f>
        <v>0.44916666666666666</v>
      </c>
      <c r="J59" s="121" t="s">
        <v>182</v>
      </c>
      <c r="K59" s="43"/>
      <c r="L59" s="43"/>
      <c r="M59" s="43"/>
      <c r="N59" s="43"/>
    </row>
    <row r="60" spans="1:14" ht="15" customHeight="1" x14ac:dyDescent="0.2">
      <c r="A60" s="43"/>
      <c r="B60" s="79" t="s">
        <v>147</v>
      </c>
      <c r="C60" s="122" t="str">
        <f>B47</f>
        <v>営業利益</v>
      </c>
      <c r="D60" s="123" t="s">
        <v>149</v>
      </c>
      <c r="E60" s="124"/>
      <c r="F60" s="125">
        <f>F58-F59</f>
        <v>50000</v>
      </c>
      <c r="G60" s="126">
        <f>G58-G59</f>
        <v>195400</v>
      </c>
      <c r="H60" s="127">
        <f t="shared" si="2"/>
        <v>3.9079999999999999</v>
      </c>
      <c r="I60" s="128">
        <f>G60/$G$56</f>
        <v>0.16283333333333333</v>
      </c>
      <c r="J60" s="129"/>
      <c r="K60" s="43"/>
      <c r="L60" s="43"/>
      <c r="M60" s="43"/>
      <c r="N60" s="43"/>
    </row>
    <row r="61" spans="1:14" ht="15" customHeight="1" x14ac:dyDescent="0.2">
      <c r="A61" s="43"/>
      <c r="B61" s="79" t="s">
        <v>151</v>
      </c>
      <c r="C61" s="64" t="str">
        <f>C57</f>
        <v>売上原価</v>
      </c>
      <c r="D61" s="50" t="str">
        <f>B49</f>
        <v>仕入外注費</v>
      </c>
      <c r="E61" s="113"/>
      <c r="F61" s="116">
        <f>C49</f>
        <v>300000</v>
      </c>
      <c r="G61" s="117">
        <f>G56*D49-(G56*D49*I31)</f>
        <v>349200</v>
      </c>
      <c r="H61" s="118">
        <f t="shared" si="2"/>
        <v>1.1639999999999999</v>
      </c>
      <c r="I61" s="96">
        <f>G61/$G$56</f>
        <v>0.29099999999999998</v>
      </c>
      <c r="J61" s="129"/>
      <c r="K61" s="43"/>
      <c r="L61" s="43"/>
      <c r="M61" s="43"/>
      <c r="N61" s="43"/>
    </row>
    <row r="62" spans="1:14" ht="15" customHeight="1" x14ac:dyDescent="0.2">
      <c r="A62" s="43"/>
      <c r="B62" s="79" t="s">
        <v>153</v>
      </c>
      <c r="C62" s="64" t="str">
        <f>B50</f>
        <v>総労働時間</v>
      </c>
      <c r="D62" s="50"/>
      <c r="E62" s="113"/>
      <c r="F62" s="116">
        <f>C50</f>
        <v>140000</v>
      </c>
      <c r="G62" s="130">
        <f>F62</f>
        <v>140000</v>
      </c>
      <c r="H62" s="118">
        <f t="shared" si="2"/>
        <v>1</v>
      </c>
      <c r="I62" s="94" t="s">
        <v>164</v>
      </c>
      <c r="J62" s="129" t="s">
        <v>183</v>
      </c>
      <c r="K62" s="43"/>
      <c r="L62" s="43"/>
      <c r="M62" s="43"/>
      <c r="N62" s="43"/>
    </row>
    <row r="63" spans="1:14" ht="15" customHeight="1" x14ac:dyDescent="0.2">
      <c r="A63" s="43"/>
      <c r="B63" s="79" t="s">
        <v>154</v>
      </c>
      <c r="C63" s="64" t="str">
        <f>B51</f>
        <v>付加価値額</v>
      </c>
      <c r="D63" s="57" t="s">
        <v>159</v>
      </c>
      <c r="E63" s="113"/>
      <c r="F63" s="116">
        <f>C51</f>
        <v>700000</v>
      </c>
      <c r="G63" s="130">
        <f>G56-G61</f>
        <v>850800</v>
      </c>
      <c r="H63" s="118">
        <f t="shared" si="2"/>
        <v>1.2154285714285715</v>
      </c>
      <c r="I63" s="96">
        <f>G63/$G$56</f>
        <v>0.70899999999999996</v>
      </c>
      <c r="J63" s="43"/>
      <c r="K63" s="43"/>
      <c r="L63" s="43"/>
      <c r="M63" s="43"/>
      <c r="N63" s="43"/>
    </row>
    <row r="64" spans="1:14" ht="15" customHeight="1" x14ac:dyDescent="0.2">
      <c r="A64" s="43"/>
      <c r="B64" s="79" t="s">
        <v>156</v>
      </c>
      <c r="C64" s="122" t="str">
        <f>B52</f>
        <v>人時生産性</v>
      </c>
      <c r="D64" s="131" t="s">
        <v>181</v>
      </c>
      <c r="E64" s="124"/>
      <c r="F64" s="125">
        <f>C52</f>
        <v>5000</v>
      </c>
      <c r="G64" s="126">
        <f>G63/G62*1000</f>
        <v>6077.1428571428578</v>
      </c>
      <c r="H64" s="127">
        <f t="shared" si="2"/>
        <v>1.2154285714285715</v>
      </c>
      <c r="I64" s="94" t="s">
        <v>180</v>
      </c>
      <c r="J64" s="43"/>
      <c r="K64" s="43"/>
      <c r="L64" s="43"/>
      <c r="M64" s="43"/>
      <c r="N64" s="43"/>
    </row>
    <row r="65" spans="1:14" ht="15" customHeight="1" x14ac:dyDescent="0.2">
      <c r="A65" s="43"/>
      <c r="B65" s="43"/>
      <c r="C65" s="43"/>
      <c r="D65" s="43"/>
      <c r="E65" s="79"/>
      <c r="F65" s="43"/>
      <c r="G65" s="43"/>
      <c r="H65" s="132"/>
      <c r="I65" s="43"/>
      <c r="J65" s="43"/>
      <c r="K65" s="43"/>
      <c r="L65" s="43"/>
      <c r="M65" s="43"/>
      <c r="N65" s="43"/>
    </row>
    <row r="66" spans="1:14" ht="15" customHeight="1" x14ac:dyDescent="0.2">
      <c r="A66" s="43"/>
      <c r="B66" s="43" t="s">
        <v>191</v>
      </c>
      <c r="C66" s="43"/>
      <c r="D66" s="43"/>
      <c r="E66" s="79"/>
      <c r="F66" s="43"/>
      <c r="G66" s="43"/>
      <c r="H66" s="43"/>
      <c r="I66" s="43"/>
      <c r="J66" s="43"/>
      <c r="K66" s="43"/>
      <c r="L66" s="43"/>
      <c r="M66" s="43"/>
      <c r="N66" s="43"/>
    </row>
    <row r="67" spans="1:14" ht="15" customHeight="1" x14ac:dyDescent="0.2">
      <c r="A67" s="43"/>
      <c r="B67" s="64" t="s">
        <v>192</v>
      </c>
      <c r="C67" s="116">
        <f>G60</f>
        <v>195400</v>
      </c>
      <c r="D67" s="43"/>
      <c r="E67" s="133" t="s">
        <v>206</v>
      </c>
      <c r="F67" s="43"/>
      <c r="G67" s="43"/>
      <c r="H67" s="43"/>
      <c r="I67" s="43"/>
      <c r="J67" s="43"/>
      <c r="K67" s="43"/>
      <c r="L67" s="43"/>
      <c r="M67" s="43"/>
      <c r="N67" s="43"/>
    </row>
    <row r="68" spans="1:14" ht="15" customHeight="1" x14ac:dyDescent="0.2">
      <c r="A68" s="43"/>
      <c r="B68" s="43"/>
      <c r="C68" s="43"/>
      <c r="D68" s="134" t="s">
        <v>203</v>
      </c>
      <c r="E68" s="79"/>
      <c r="F68" s="43"/>
      <c r="G68" s="43"/>
      <c r="H68" s="43"/>
      <c r="I68" s="43"/>
      <c r="J68" s="43"/>
      <c r="K68" s="43"/>
      <c r="L68" s="43"/>
      <c r="M68" s="43"/>
      <c r="N68" s="43"/>
    </row>
    <row r="69" spans="1:14" ht="15" customHeight="1" thickBot="1" x14ac:dyDescent="0.25">
      <c r="A69" s="43"/>
      <c r="B69" s="64" t="s">
        <v>193</v>
      </c>
      <c r="C69" s="64" t="s">
        <v>201</v>
      </c>
      <c r="D69" s="135" t="s">
        <v>202</v>
      </c>
      <c r="E69" s="79"/>
      <c r="F69" s="43"/>
      <c r="G69" s="43"/>
      <c r="H69" s="43"/>
      <c r="I69" s="43"/>
      <c r="J69" s="43"/>
      <c r="K69" s="43"/>
      <c r="L69" s="43"/>
      <c r="M69" s="43"/>
      <c r="N69" s="43"/>
    </row>
    <row r="70" spans="1:14" ht="15" customHeight="1" x14ac:dyDescent="0.2">
      <c r="A70" s="43"/>
      <c r="B70" s="64" t="s">
        <v>194</v>
      </c>
      <c r="C70" s="117">
        <f>$C$67*D70</f>
        <v>39080</v>
      </c>
      <c r="D70" s="155">
        <v>0.2</v>
      </c>
      <c r="E70" s="136" t="s">
        <v>205</v>
      </c>
      <c r="F70" s="43"/>
      <c r="G70" s="43"/>
      <c r="H70" s="43"/>
      <c r="I70" s="43"/>
      <c r="J70" s="43"/>
      <c r="K70" s="43"/>
      <c r="L70" s="43"/>
      <c r="M70" s="43"/>
      <c r="N70" s="43"/>
    </row>
    <row r="71" spans="1:14" ht="15" customHeight="1" x14ac:dyDescent="0.2">
      <c r="A71" s="43"/>
      <c r="B71" s="64" t="s">
        <v>195</v>
      </c>
      <c r="C71" s="117">
        <f t="shared" ref="C71:C76" si="3">$C$67*D71</f>
        <v>48850</v>
      </c>
      <c r="D71" s="156">
        <v>0.25</v>
      </c>
      <c r="E71" s="136" t="s">
        <v>204</v>
      </c>
      <c r="F71" s="43"/>
      <c r="G71" s="43"/>
      <c r="H71" s="43"/>
      <c r="I71" s="43"/>
      <c r="J71" s="43"/>
      <c r="K71" s="43"/>
      <c r="L71" s="43"/>
      <c r="M71" s="43"/>
      <c r="N71" s="43"/>
    </row>
    <row r="72" spans="1:14" ht="15" customHeight="1" x14ac:dyDescent="0.2">
      <c r="A72" s="43"/>
      <c r="B72" s="100" t="s">
        <v>197</v>
      </c>
      <c r="C72" s="117">
        <f t="shared" si="3"/>
        <v>19540</v>
      </c>
      <c r="D72" s="156">
        <v>0.1</v>
      </c>
      <c r="E72" s="79"/>
      <c r="F72" s="43"/>
      <c r="G72" s="43"/>
      <c r="H72" s="43"/>
      <c r="I72" s="43"/>
      <c r="J72" s="43"/>
      <c r="K72" s="43"/>
      <c r="L72" s="43"/>
      <c r="M72" s="43"/>
      <c r="N72" s="43"/>
    </row>
    <row r="73" spans="1:14" ht="15" customHeight="1" x14ac:dyDescent="0.2">
      <c r="A73" s="43"/>
      <c r="B73" s="100" t="s">
        <v>198</v>
      </c>
      <c r="C73" s="117">
        <f t="shared" si="3"/>
        <v>19540</v>
      </c>
      <c r="D73" s="156">
        <v>0.1</v>
      </c>
      <c r="E73" s="79"/>
      <c r="F73" s="43"/>
      <c r="G73" s="43"/>
      <c r="H73" s="43"/>
      <c r="I73" s="43"/>
      <c r="J73" s="43"/>
      <c r="K73" s="43"/>
      <c r="L73" s="43"/>
      <c r="M73" s="43"/>
      <c r="N73" s="43"/>
    </row>
    <row r="74" spans="1:14" ht="15" customHeight="1" x14ac:dyDescent="0.2">
      <c r="A74" s="43"/>
      <c r="B74" s="100" t="s">
        <v>196</v>
      </c>
      <c r="C74" s="117">
        <f t="shared" si="3"/>
        <v>19540</v>
      </c>
      <c r="D74" s="156">
        <v>0.1</v>
      </c>
      <c r="E74" s="79"/>
      <c r="F74" s="43"/>
      <c r="G74" s="43"/>
      <c r="H74" s="43"/>
      <c r="I74" s="43"/>
      <c r="J74" s="43"/>
      <c r="K74" s="43"/>
      <c r="L74" s="43"/>
      <c r="M74" s="43"/>
      <c r="N74" s="43"/>
    </row>
    <row r="75" spans="1:14" ht="15" customHeight="1" x14ac:dyDescent="0.2">
      <c r="A75" s="43"/>
      <c r="B75" s="64" t="s">
        <v>199</v>
      </c>
      <c r="C75" s="117">
        <f t="shared" si="3"/>
        <v>19540</v>
      </c>
      <c r="D75" s="156">
        <v>0.1</v>
      </c>
      <c r="E75" s="79"/>
      <c r="F75" s="43"/>
      <c r="G75" s="43"/>
      <c r="H75" s="43"/>
      <c r="I75" s="43"/>
      <c r="J75" s="43"/>
      <c r="K75" s="43"/>
      <c r="L75" s="43"/>
      <c r="M75" s="43"/>
      <c r="N75" s="43"/>
    </row>
    <row r="76" spans="1:14" ht="15" customHeight="1" thickBot="1" x14ac:dyDescent="0.25">
      <c r="A76" s="43"/>
      <c r="B76" s="64" t="s">
        <v>200</v>
      </c>
      <c r="C76" s="117">
        <f t="shared" si="3"/>
        <v>29310.000000000004</v>
      </c>
      <c r="D76" s="137">
        <f>1-SUM(D70:D75)</f>
        <v>0.15000000000000002</v>
      </c>
      <c r="E76" s="79"/>
      <c r="F76" s="43"/>
      <c r="G76" s="43"/>
      <c r="H76" s="43"/>
      <c r="I76" s="43"/>
      <c r="J76" s="43"/>
      <c r="K76" s="43"/>
      <c r="L76" s="43"/>
      <c r="M76" s="43"/>
      <c r="N76" s="43"/>
    </row>
    <row r="77" spans="1:14" ht="15" customHeight="1" x14ac:dyDescent="0.2">
      <c r="A77" s="43"/>
      <c r="B77" s="43"/>
      <c r="C77" s="43"/>
      <c r="D77" s="43"/>
      <c r="E77" s="79"/>
      <c r="F77" s="43"/>
      <c r="G77" s="43"/>
      <c r="H77" s="43"/>
      <c r="I77" s="43"/>
      <c r="J77" s="43"/>
      <c r="K77" s="43"/>
      <c r="L77" s="43"/>
      <c r="M77" s="43"/>
      <c r="N77" s="43"/>
    </row>
    <row r="78" spans="1:14" ht="15" customHeight="1" x14ac:dyDescent="0.2">
      <c r="A78" s="43"/>
      <c r="B78" s="43" t="s">
        <v>306</v>
      </c>
      <c r="C78" s="43"/>
      <c r="D78" s="43"/>
      <c r="E78" s="79"/>
      <c r="F78" s="43"/>
      <c r="G78" s="43"/>
      <c r="H78" s="43"/>
      <c r="I78" s="43"/>
      <c r="J78" s="43"/>
      <c r="K78" s="43"/>
      <c r="L78" s="43"/>
      <c r="M78" s="43"/>
      <c r="N78" s="43"/>
    </row>
    <row r="79" spans="1:14" ht="15" customHeight="1" x14ac:dyDescent="0.2">
      <c r="A79" s="43"/>
      <c r="B79" s="43" t="s">
        <v>307</v>
      </c>
      <c r="C79" s="43"/>
      <c r="D79" s="43"/>
      <c r="E79" s="79"/>
      <c r="F79" s="43"/>
      <c r="G79" s="43"/>
      <c r="H79" s="43"/>
      <c r="I79" s="43"/>
      <c r="J79" s="43"/>
      <c r="K79" s="43"/>
      <c r="L79" s="43"/>
      <c r="M79" s="43"/>
      <c r="N79" s="43"/>
    </row>
    <row r="80" spans="1:14" ht="15" customHeight="1" x14ac:dyDescent="0.2">
      <c r="A80" s="43"/>
      <c r="B80" s="43" t="s">
        <v>308</v>
      </c>
      <c r="C80" s="43"/>
      <c r="D80" s="43"/>
      <c r="E80" s="79"/>
      <c r="F80" s="43"/>
      <c r="G80" s="43"/>
      <c r="H80" s="43"/>
      <c r="I80" s="43"/>
      <c r="J80" s="43"/>
      <c r="K80" s="43"/>
      <c r="L80" s="43"/>
      <c r="M80" s="43"/>
      <c r="N80" s="43"/>
    </row>
    <row r="81" spans="1:14" ht="15" customHeight="1" x14ac:dyDescent="0.2">
      <c r="A81" s="43"/>
      <c r="B81" s="43" t="s">
        <v>309</v>
      </c>
      <c r="C81" s="43"/>
      <c r="D81" s="43"/>
      <c r="E81" s="79"/>
      <c r="F81" s="43"/>
      <c r="G81" s="43"/>
      <c r="H81" s="43"/>
      <c r="I81" s="43"/>
      <c r="J81" s="43"/>
      <c r="K81" s="43"/>
      <c r="L81" s="43"/>
      <c r="M81" s="43"/>
      <c r="N81" s="43"/>
    </row>
    <row r="82" spans="1:14" ht="15" customHeight="1" x14ac:dyDescent="0.2">
      <c r="A82" s="43"/>
      <c r="B82" s="43" t="s">
        <v>310</v>
      </c>
      <c r="C82" s="43"/>
      <c r="D82" s="43"/>
      <c r="E82" s="79"/>
      <c r="F82" s="43"/>
      <c r="G82" s="43"/>
      <c r="H82" s="43"/>
      <c r="I82" s="43"/>
      <c r="J82" s="43"/>
      <c r="K82" s="43"/>
      <c r="L82" s="43"/>
      <c r="M82" s="43"/>
      <c r="N82" s="43"/>
    </row>
    <row r="83" spans="1:14" ht="15" customHeight="1" x14ac:dyDescent="0.2">
      <c r="A83" s="43"/>
      <c r="B83" s="43" t="s">
        <v>311</v>
      </c>
      <c r="C83" s="43"/>
      <c r="D83" s="43"/>
      <c r="E83" s="79"/>
      <c r="F83" s="43"/>
      <c r="G83" s="43"/>
      <c r="H83" s="43"/>
      <c r="I83" s="43"/>
      <c r="J83" s="43"/>
      <c r="K83" s="43"/>
      <c r="L83" s="43"/>
      <c r="M83" s="43"/>
      <c r="N83" s="43"/>
    </row>
    <row r="84" spans="1:14" ht="15" customHeight="1" x14ac:dyDescent="0.2">
      <c r="A84" s="43"/>
      <c r="B84" s="43"/>
      <c r="C84" s="43"/>
      <c r="D84" s="43"/>
      <c r="E84" s="79"/>
      <c r="F84" s="43"/>
      <c r="G84" s="43"/>
      <c r="H84" s="43"/>
      <c r="I84" s="43"/>
      <c r="J84" s="43"/>
      <c r="K84" s="43"/>
      <c r="L84" s="43"/>
      <c r="M84" s="43"/>
      <c r="N84" s="43"/>
    </row>
    <row r="85" spans="1:14" ht="15" customHeight="1" x14ac:dyDescent="0.2">
      <c r="A85" s="43"/>
      <c r="B85" s="43"/>
      <c r="C85" s="43"/>
      <c r="D85" s="43"/>
      <c r="E85" s="79"/>
      <c r="F85" s="43"/>
      <c r="G85" s="43"/>
      <c r="H85" s="43"/>
      <c r="I85" s="43"/>
      <c r="J85" s="43"/>
      <c r="K85" s="43"/>
      <c r="L85" s="43"/>
      <c r="M85" s="43"/>
      <c r="N85" s="43"/>
    </row>
    <row r="86" spans="1:14" ht="15" customHeight="1" x14ac:dyDescent="0.2">
      <c r="A86" s="74" t="s">
        <v>207</v>
      </c>
      <c r="C86" s="75"/>
      <c r="D86" s="75"/>
      <c r="E86" s="76"/>
      <c r="F86" s="43"/>
      <c r="G86" s="43"/>
      <c r="H86" s="43"/>
      <c r="I86" s="43"/>
      <c r="J86" s="43"/>
      <c r="K86" s="43"/>
      <c r="L86" s="43"/>
      <c r="M86" s="43"/>
      <c r="N86" s="43"/>
    </row>
    <row r="87" spans="1:14" ht="15" customHeight="1" x14ac:dyDescent="0.2">
      <c r="A87" s="43"/>
      <c r="B87" s="43"/>
      <c r="C87" s="77" t="s">
        <v>2</v>
      </c>
      <c r="D87" s="250" t="s">
        <v>1</v>
      </c>
      <c r="E87" s="250"/>
      <c r="F87" s="250"/>
      <c r="G87" s="250"/>
      <c r="H87" s="43"/>
      <c r="I87" s="43"/>
      <c r="J87" s="43"/>
      <c r="K87" s="43"/>
      <c r="L87" s="43"/>
      <c r="M87" s="43"/>
      <c r="N87" s="43"/>
    </row>
    <row r="88" spans="1:14" ht="15" customHeight="1" x14ac:dyDescent="0.2">
      <c r="A88" s="43"/>
      <c r="B88" s="43"/>
      <c r="C88" s="77"/>
      <c r="D88" s="77"/>
      <c r="E88" s="77"/>
      <c r="F88" s="251"/>
      <c r="G88" s="251"/>
      <c r="H88" s="43"/>
      <c r="I88" s="43"/>
      <c r="J88" s="43"/>
      <c r="K88" s="43"/>
      <c r="L88" s="43"/>
      <c r="M88" s="43"/>
      <c r="N88" s="43"/>
    </row>
    <row r="89" spans="1:14" ht="15" customHeight="1" x14ac:dyDescent="0.2">
      <c r="A89" s="43"/>
      <c r="B89" s="78" t="s">
        <v>7</v>
      </c>
      <c r="C89" s="43"/>
      <c r="D89" s="43"/>
      <c r="E89" s="79"/>
      <c r="F89" s="43"/>
      <c r="G89" s="43"/>
      <c r="H89" s="43"/>
      <c r="I89" s="43"/>
      <c r="J89" s="43"/>
      <c r="K89" s="43"/>
      <c r="L89" s="43"/>
      <c r="M89" s="43"/>
      <c r="N89" s="43"/>
    </row>
    <row r="90" spans="1:14" ht="15" customHeight="1" x14ac:dyDescent="0.2">
      <c r="A90" s="43"/>
      <c r="B90" s="43"/>
      <c r="C90" s="43"/>
      <c r="D90" s="43"/>
      <c r="E90" s="79"/>
      <c r="F90" s="43"/>
      <c r="G90" s="43"/>
      <c r="H90" s="43"/>
      <c r="I90" s="43"/>
      <c r="J90" s="43"/>
      <c r="K90" s="43"/>
      <c r="L90" s="43"/>
      <c r="M90" s="43"/>
      <c r="N90" s="43"/>
    </row>
    <row r="91" spans="1:14" ht="15" customHeight="1" x14ac:dyDescent="0.2">
      <c r="B91" s="80" t="s">
        <v>3</v>
      </c>
      <c r="C91" s="43"/>
      <c r="D91" s="43"/>
      <c r="E91" s="79"/>
      <c r="F91" s="43"/>
      <c r="G91" s="43"/>
      <c r="H91" s="43"/>
      <c r="I91" s="43"/>
      <c r="J91" s="43"/>
      <c r="K91" s="43"/>
      <c r="L91" s="43"/>
      <c r="M91" s="43"/>
      <c r="N91" s="43"/>
    </row>
    <row r="92" spans="1:14" ht="15" customHeight="1" x14ac:dyDescent="0.2">
      <c r="A92" s="43"/>
      <c r="B92" s="79" t="s">
        <v>5</v>
      </c>
      <c r="C92" s="75" t="s">
        <v>6</v>
      </c>
      <c r="D92" s="75"/>
      <c r="E92" s="76"/>
      <c r="F92" s="75"/>
      <c r="G92" s="75"/>
      <c r="H92" s="75"/>
      <c r="I92" s="75"/>
      <c r="J92" s="75"/>
      <c r="K92" s="78"/>
      <c r="L92" s="43"/>
      <c r="M92" s="43"/>
      <c r="N92" s="43"/>
    </row>
    <row r="93" spans="1:14" ht="15" customHeight="1" x14ac:dyDescent="0.2">
      <c r="A93" s="43"/>
      <c r="B93" s="43"/>
      <c r="C93" s="75" t="s">
        <v>4</v>
      </c>
      <c r="D93" s="75"/>
      <c r="E93" s="76"/>
      <c r="F93" s="75"/>
      <c r="G93" s="75"/>
      <c r="H93" s="75"/>
      <c r="I93" s="75"/>
      <c r="J93" s="75"/>
      <c r="K93" s="78"/>
      <c r="L93" s="43"/>
      <c r="M93" s="43"/>
      <c r="N93" s="43"/>
    </row>
    <row r="94" spans="1:14" ht="15" customHeight="1" x14ac:dyDescent="0.2">
      <c r="A94" s="43"/>
      <c r="B94" s="43"/>
      <c r="C94" s="43"/>
      <c r="D94" s="43"/>
      <c r="E94" s="79"/>
      <c r="F94" s="43"/>
      <c r="G94" s="75"/>
      <c r="H94" s="75"/>
      <c r="I94" s="75"/>
      <c r="J94" s="75"/>
      <c r="K94" s="78"/>
      <c r="L94" s="43"/>
      <c r="M94" s="43"/>
      <c r="N94" s="43"/>
    </row>
    <row r="95" spans="1:14" ht="15" customHeight="1" x14ac:dyDescent="0.2">
      <c r="A95" s="81"/>
      <c r="B95" s="81"/>
      <c r="C95" s="82"/>
      <c r="D95" s="82"/>
      <c r="E95" s="138"/>
      <c r="F95" s="82"/>
      <c r="G95" s="82"/>
      <c r="H95" s="82"/>
      <c r="I95" s="82"/>
      <c r="J95" s="82"/>
      <c r="K95" s="82"/>
      <c r="L95" s="75"/>
      <c r="M95" s="75"/>
      <c r="N95" s="75"/>
    </row>
    <row r="96" spans="1:14" ht="15" customHeight="1" x14ac:dyDescent="0.2">
      <c r="A96" s="43"/>
      <c r="B96" s="43"/>
      <c r="C96" s="43"/>
      <c r="D96" s="43"/>
      <c r="E96" s="79"/>
      <c r="F96" s="43"/>
      <c r="G96" s="43"/>
      <c r="H96" s="43"/>
      <c r="I96" s="43"/>
      <c r="J96" s="43"/>
      <c r="K96" s="43"/>
      <c r="L96" s="43"/>
      <c r="M96" s="43"/>
      <c r="N96" s="43"/>
    </row>
    <row r="97" spans="1:14" ht="15" customHeight="1" x14ac:dyDescent="0.2">
      <c r="A97" s="43"/>
      <c r="B97" s="43"/>
      <c r="C97" s="43"/>
      <c r="D97" s="43"/>
      <c r="E97" s="79"/>
      <c r="F97" s="43"/>
      <c r="G97" s="43"/>
      <c r="H97" s="43"/>
      <c r="I97" s="43"/>
      <c r="J97" s="43"/>
      <c r="K97" s="43"/>
      <c r="L97" s="43"/>
      <c r="M97" s="43"/>
      <c r="N97" s="43"/>
    </row>
  </sheetData>
  <sheetProtection sheet="1" objects="1" scenarios="1"/>
  <mergeCells count="15">
    <mergeCell ref="A1:A2"/>
    <mergeCell ref="D87:G87"/>
    <mergeCell ref="F88:G88"/>
    <mergeCell ref="H11:K11"/>
    <mergeCell ref="B1:F2"/>
    <mergeCell ref="C14:D16"/>
    <mergeCell ref="C17:D19"/>
    <mergeCell ref="C20:D22"/>
    <mergeCell ref="B14:B22"/>
    <mergeCell ref="B23:B28"/>
    <mergeCell ref="C23:D25"/>
    <mergeCell ref="C26:D28"/>
    <mergeCell ref="B9:B10"/>
    <mergeCell ref="C9:K10"/>
    <mergeCell ref="I12:J12"/>
  </mergeCells>
  <phoneticPr fontId="2"/>
  <hyperlinks>
    <hyperlink ref="D87" r:id="rId1" xr:uid="{2434A2EC-7025-44F2-942A-8A3D963D9E85}"/>
  </hyperlinks>
  <pageMargins left="0.7" right="0.7" top="0.75" bottom="0.75" header="0.3" footer="0.3"/>
  <pageSetup paperSize="9" orientation="portrait" horizontalDpi="360" verticalDpi="360" r:id="rId2"/>
  <ignoredErrors>
    <ignoredError sqref="C50" unlockedFormula="1"/>
    <ignoredError sqref="F58:F59 G59" formula="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75ACC-9BA2-4A9F-AD32-39839BCA76FB}">
  <dimension ref="A1:W114"/>
  <sheetViews>
    <sheetView zoomScaleNormal="100" workbookViewId="0">
      <selection activeCell="K1" sqref="K1"/>
    </sheetView>
  </sheetViews>
  <sheetFormatPr defaultColWidth="10.77734375" defaultRowHeight="15" customHeight="1" x14ac:dyDescent="0.2"/>
  <cols>
    <col min="1" max="1" width="2.77734375" style="39" customWidth="1"/>
    <col min="2" max="2" width="10.77734375" style="39" customWidth="1"/>
    <col min="3" max="9" width="9.77734375" style="39" customWidth="1"/>
    <col min="10" max="11" width="5.77734375" style="39" customWidth="1"/>
    <col min="12" max="12" width="8.77734375" style="39" customWidth="1"/>
    <col min="13" max="13" width="4.5546875" style="39" customWidth="1"/>
    <col min="14" max="16384" width="10.77734375" style="39"/>
  </cols>
  <sheetData>
    <row r="1" spans="1:23" ht="15" customHeight="1" x14ac:dyDescent="0.2">
      <c r="A1" s="278" t="s">
        <v>262</v>
      </c>
      <c r="B1" s="249" t="s">
        <v>254</v>
      </c>
      <c r="C1" s="249"/>
      <c r="D1" s="249"/>
      <c r="E1" s="249"/>
      <c r="F1" s="249"/>
      <c r="G1" s="249"/>
      <c r="H1" s="37"/>
      <c r="I1" s="37"/>
      <c r="J1" s="40" t="s">
        <v>255</v>
      </c>
      <c r="K1" s="38"/>
      <c r="L1" s="162"/>
      <c r="M1" s="162"/>
    </row>
    <row r="2" spans="1:23" ht="15" customHeight="1" x14ac:dyDescent="0.2">
      <c r="A2" s="279"/>
      <c r="B2" s="249"/>
      <c r="C2" s="249"/>
      <c r="D2" s="249"/>
      <c r="E2" s="249"/>
      <c r="F2" s="249"/>
      <c r="G2" s="249"/>
      <c r="H2" s="40"/>
      <c r="I2" s="40"/>
      <c r="J2" s="40" t="s">
        <v>256</v>
      </c>
      <c r="K2" s="41"/>
      <c r="L2" s="163"/>
      <c r="M2" s="163"/>
    </row>
    <row r="3" spans="1:23" ht="15" customHeight="1" x14ac:dyDescent="0.2">
      <c r="A3" s="42"/>
      <c r="B3" s="42"/>
      <c r="C3" s="42"/>
      <c r="D3" s="42"/>
      <c r="E3" s="42"/>
      <c r="F3" s="42"/>
      <c r="G3" s="43"/>
      <c r="H3" s="43"/>
      <c r="I3" s="43"/>
      <c r="J3" s="157" t="s">
        <v>214</v>
      </c>
      <c r="K3" s="42"/>
      <c r="M3" s="164"/>
    </row>
    <row r="4" spans="1:23" ht="15" customHeight="1" x14ac:dyDescent="0.2">
      <c r="A4" s="44" t="s">
        <v>257</v>
      </c>
      <c r="B4" s="43"/>
      <c r="C4" s="42"/>
      <c r="D4" s="42"/>
      <c r="E4" s="42"/>
      <c r="F4" s="42"/>
      <c r="G4" s="43"/>
      <c r="H4" s="43"/>
      <c r="I4" s="43"/>
      <c r="J4" s="42"/>
      <c r="K4" s="42"/>
      <c r="M4" s="164"/>
      <c r="O4" s="164"/>
      <c r="P4" s="164"/>
      <c r="Q4" s="165"/>
      <c r="R4" s="164"/>
      <c r="S4" s="164"/>
      <c r="W4" s="164"/>
    </row>
    <row r="5" spans="1:23" ht="15" customHeight="1" x14ac:dyDescent="0.2">
      <c r="A5" s="42"/>
      <c r="B5" s="43" t="s">
        <v>259</v>
      </c>
      <c r="C5" s="43"/>
      <c r="D5" s="43"/>
      <c r="E5" s="43"/>
      <c r="F5" s="43"/>
      <c r="G5" s="43"/>
      <c r="H5" s="43"/>
      <c r="I5" s="43"/>
      <c r="J5" s="43"/>
      <c r="K5" s="42"/>
      <c r="M5" s="164"/>
      <c r="O5" s="164"/>
      <c r="P5" s="164"/>
      <c r="Q5" s="165"/>
      <c r="R5" s="164"/>
      <c r="S5" s="164"/>
      <c r="W5" s="164"/>
    </row>
    <row r="6" spans="1:23" ht="15" customHeight="1" x14ac:dyDescent="0.2">
      <c r="A6" s="43"/>
      <c r="B6" s="101" t="s">
        <v>134</v>
      </c>
      <c r="C6" s="101" t="s">
        <v>135</v>
      </c>
      <c r="D6" s="99" t="s">
        <v>136</v>
      </c>
      <c r="E6" s="42"/>
      <c r="F6" s="43"/>
      <c r="G6" s="43"/>
      <c r="H6" s="43"/>
      <c r="I6" s="43"/>
      <c r="J6" s="43"/>
      <c r="K6" s="42"/>
      <c r="M6" s="164"/>
      <c r="N6" s="164"/>
      <c r="O6" s="164"/>
      <c r="P6" s="164"/>
      <c r="Q6" s="165"/>
      <c r="R6" s="164"/>
      <c r="S6" s="164"/>
      <c r="W6" s="164"/>
    </row>
    <row r="7" spans="1:23" ht="15" customHeight="1" x14ac:dyDescent="0.2">
      <c r="A7" s="79" t="s">
        <v>137</v>
      </c>
      <c r="B7" s="166" t="s">
        <v>138</v>
      </c>
      <c r="C7" s="161">
        <f>成果予測!C43</f>
        <v>1000000</v>
      </c>
      <c r="D7" s="160" t="s">
        <v>179</v>
      </c>
      <c r="E7" s="42" t="s">
        <v>139</v>
      </c>
      <c r="F7" s="43"/>
      <c r="G7" s="43"/>
      <c r="H7" s="43"/>
      <c r="I7" s="43"/>
      <c r="J7" s="43"/>
      <c r="K7" s="42"/>
      <c r="M7" s="164"/>
      <c r="N7" s="164"/>
      <c r="O7" s="164"/>
      <c r="P7" s="164"/>
      <c r="Q7" s="165"/>
      <c r="R7" s="164"/>
      <c r="S7" s="164"/>
      <c r="W7" s="164"/>
    </row>
    <row r="8" spans="1:23" ht="15" customHeight="1" x14ac:dyDescent="0.2">
      <c r="A8" s="79" t="s">
        <v>140</v>
      </c>
      <c r="B8" s="166" t="s">
        <v>141</v>
      </c>
      <c r="C8" s="161">
        <f>成果予測!C44</f>
        <v>400000</v>
      </c>
      <c r="D8" s="2">
        <f t="shared" ref="D8:D13" si="0">IFERROR(C8/$C$7,0)</f>
        <v>0.4</v>
      </c>
      <c r="E8" s="42" t="s">
        <v>260</v>
      </c>
      <c r="F8" s="43"/>
      <c r="G8" s="43"/>
      <c r="H8" s="43"/>
      <c r="I8" s="43"/>
      <c r="J8" s="43"/>
      <c r="K8" s="42"/>
      <c r="M8" s="164"/>
      <c r="N8" s="164"/>
      <c r="O8" s="164"/>
      <c r="P8" s="164"/>
      <c r="Q8" s="165"/>
      <c r="R8" s="164"/>
      <c r="S8" s="164"/>
      <c r="W8" s="164"/>
    </row>
    <row r="9" spans="1:23" ht="15" customHeight="1" x14ac:dyDescent="0.2">
      <c r="A9" s="79" t="s">
        <v>142</v>
      </c>
      <c r="B9" s="166" t="s">
        <v>143</v>
      </c>
      <c r="C9" s="161">
        <f>成果予測!C45</f>
        <v>600000</v>
      </c>
      <c r="D9" s="2">
        <f t="shared" si="0"/>
        <v>0.6</v>
      </c>
      <c r="E9" s="42" t="s">
        <v>261</v>
      </c>
      <c r="F9" s="43"/>
      <c r="G9" s="43"/>
      <c r="H9" s="43"/>
      <c r="I9" s="43"/>
      <c r="J9" s="43"/>
      <c r="K9" s="42"/>
      <c r="M9" s="164"/>
    </row>
    <row r="10" spans="1:23" ht="15" customHeight="1" x14ac:dyDescent="0.2">
      <c r="A10" s="79" t="s">
        <v>145</v>
      </c>
      <c r="B10" s="166" t="s">
        <v>146</v>
      </c>
      <c r="C10" s="161">
        <f>成果予測!C46</f>
        <v>550000</v>
      </c>
      <c r="D10" s="2">
        <f t="shared" si="0"/>
        <v>0.55000000000000004</v>
      </c>
      <c r="E10" s="42" t="s">
        <v>146</v>
      </c>
      <c r="F10" s="42"/>
      <c r="G10" s="43"/>
      <c r="H10" s="43"/>
      <c r="I10" s="43"/>
      <c r="J10" s="42"/>
      <c r="K10" s="42"/>
      <c r="M10" s="164"/>
    </row>
    <row r="11" spans="1:23" ht="15" customHeight="1" x14ac:dyDescent="0.2">
      <c r="A11" s="79" t="s">
        <v>147</v>
      </c>
      <c r="B11" s="166" t="s">
        <v>148</v>
      </c>
      <c r="C11" s="161">
        <f>成果予測!C47</f>
        <v>50000</v>
      </c>
      <c r="D11" s="2">
        <f t="shared" si="0"/>
        <v>0.05</v>
      </c>
      <c r="E11" s="42" t="s">
        <v>149</v>
      </c>
      <c r="F11" s="42"/>
      <c r="G11" s="43"/>
      <c r="H11" s="43"/>
      <c r="I11" s="43"/>
      <c r="J11" s="42"/>
      <c r="K11" s="42"/>
      <c r="M11" s="164"/>
    </row>
    <row r="12" spans="1:23" ht="15" customHeight="1" x14ac:dyDescent="0.2">
      <c r="A12" s="79" t="s">
        <v>151</v>
      </c>
      <c r="B12" s="167" t="s">
        <v>152</v>
      </c>
      <c r="C12" s="161">
        <f>成果予測!C49</f>
        <v>300000</v>
      </c>
      <c r="D12" s="2">
        <f t="shared" si="0"/>
        <v>0.3</v>
      </c>
      <c r="E12" s="42" t="s">
        <v>177</v>
      </c>
      <c r="F12" s="42"/>
      <c r="G12" s="43"/>
      <c r="H12" s="43"/>
      <c r="I12" s="43"/>
      <c r="J12" s="42"/>
      <c r="K12" s="42"/>
      <c r="M12" s="164"/>
    </row>
    <row r="13" spans="1:23" ht="15" customHeight="1" x14ac:dyDescent="0.2">
      <c r="A13" s="79" t="s">
        <v>154</v>
      </c>
      <c r="B13" s="167" t="s">
        <v>157</v>
      </c>
      <c r="C13" s="161">
        <f>成果予測!C51</f>
        <v>700000</v>
      </c>
      <c r="D13" s="2">
        <f t="shared" si="0"/>
        <v>0.7</v>
      </c>
      <c r="E13" s="133" t="s">
        <v>159</v>
      </c>
      <c r="F13" s="42"/>
      <c r="G13" s="43"/>
      <c r="H13" s="43"/>
      <c r="I13" s="43"/>
      <c r="J13" s="42"/>
      <c r="K13" s="42"/>
      <c r="M13" s="164"/>
    </row>
    <row r="14" spans="1:23" ht="15" customHeight="1" x14ac:dyDescent="0.2">
      <c r="A14" s="43"/>
      <c r="B14" s="168" t="s">
        <v>258</v>
      </c>
      <c r="C14" s="169">
        <f>成果予測!H51</f>
        <v>2000</v>
      </c>
      <c r="D14" s="110" t="s">
        <v>190</v>
      </c>
      <c r="E14" s="43"/>
      <c r="F14" s="42"/>
      <c r="G14" s="43"/>
      <c r="H14" s="43"/>
      <c r="I14" s="43"/>
      <c r="J14" s="42"/>
      <c r="K14" s="42"/>
      <c r="M14" s="164"/>
    </row>
    <row r="15" spans="1:23" ht="15" customHeight="1" x14ac:dyDescent="0.2">
      <c r="A15" s="43"/>
      <c r="B15" s="168" t="s">
        <v>163</v>
      </c>
      <c r="C15" s="169">
        <f>成果予測!H52</f>
        <v>70</v>
      </c>
      <c r="D15" s="46" t="s">
        <v>165</v>
      </c>
      <c r="E15" s="43"/>
      <c r="F15" s="42"/>
      <c r="G15" s="43"/>
      <c r="H15" s="43"/>
      <c r="I15" s="43"/>
      <c r="J15" s="42"/>
      <c r="K15" s="42"/>
      <c r="M15" s="164"/>
    </row>
    <row r="16" spans="1:23" ht="15" customHeight="1" x14ac:dyDescent="0.2">
      <c r="A16" s="79" t="s">
        <v>153</v>
      </c>
      <c r="B16" s="167" t="s">
        <v>155</v>
      </c>
      <c r="C16" s="161">
        <f>成果予測!C50</f>
        <v>140000</v>
      </c>
      <c r="D16" s="43" t="s">
        <v>176</v>
      </c>
      <c r="E16" s="43"/>
      <c r="F16" s="42"/>
      <c r="G16" s="43"/>
      <c r="H16" s="43"/>
      <c r="I16" s="43"/>
      <c r="J16" s="42"/>
      <c r="K16" s="42"/>
      <c r="M16" s="164"/>
    </row>
    <row r="17" spans="1:11" ht="15" customHeight="1" x14ac:dyDescent="0.2">
      <c r="A17" s="79" t="s">
        <v>156</v>
      </c>
      <c r="B17" s="167" t="s">
        <v>158</v>
      </c>
      <c r="C17" s="161">
        <f>成果予測!C52</f>
        <v>5000</v>
      </c>
      <c r="D17" s="109" t="s">
        <v>160</v>
      </c>
      <c r="E17" s="62"/>
      <c r="F17" s="43"/>
      <c r="G17" s="170" t="s">
        <v>276</v>
      </c>
      <c r="H17" s="43"/>
      <c r="I17" s="46"/>
      <c r="J17" s="62"/>
      <c r="K17" s="43"/>
    </row>
    <row r="18" spans="1:11" ht="15" customHeight="1" x14ac:dyDescent="0.2">
      <c r="A18" s="62"/>
      <c r="B18" s="62"/>
      <c r="C18" s="62"/>
      <c r="D18" s="62"/>
      <c r="E18" s="62"/>
      <c r="F18" s="62"/>
      <c r="G18" s="62"/>
      <c r="H18" s="62"/>
      <c r="I18" s="62"/>
      <c r="J18" s="62"/>
      <c r="K18" s="43"/>
    </row>
    <row r="19" spans="1:11" ht="15" customHeight="1" x14ac:dyDescent="0.2">
      <c r="A19" s="98" t="s">
        <v>273</v>
      </c>
      <c r="B19" s="62"/>
      <c r="C19" s="62"/>
      <c r="D19" s="62"/>
      <c r="E19" s="62"/>
      <c r="F19" s="62"/>
      <c r="G19" s="62"/>
      <c r="H19" s="62"/>
      <c r="I19" s="62"/>
      <c r="J19" s="62"/>
      <c r="K19" s="43"/>
    </row>
    <row r="20" spans="1:11" ht="15" customHeight="1" x14ac:dyDescent="0.2">
      <c r="A20" s="62"/>
      <c r="B20" s="62" t="s">
        <v>274</v>
      </c>
      <c r="C20" s="62"/>
      <c r="D20" s="62"/>
      <c r="F20" s="62"/>
      <c r="G20" s="62"/>
      <c r="H20" s="62"/>
      <c r="I20" s="62"/>
      <c r="J20" s="62"/>
      <c r="K20" s="43"/>
    </row>
    <row r="21" spans="1:11" ht="15" customHeight="1" x14ac:dyDescent="0.2">
      <c r="A21" s="62"/>
      <c r="B21" s="62"/>
      <c r="C21" s="62"/>
      <c r="D21" s="62"/>
      <c r="E21" s="99" t="s">
        <v>272</v>
      </c>
      <c r="F21" s="62"/>
      <c r="G21" s="62"/>
      <c r="H21" s="62"/>
      <c r="I21" s="62"/>
      <c r="J21" s="62"/>
      <c r="K21" s="43"/>
    </row>
    <row r="22" spans="1:11" ht="15" customHeight="1" thickBot="1" x14ac:dyDescent="0.25">
      <c r="A22" s="62"/>
      <c r="B22" s="171" t="s">
        <v>16</v>
      </c>
      <c r="C22" s="48" t="s">
        <v>268</v>
      </c>
      <c r="D22" s="172"/>
      <c r="E22" s="173" t="s">
        <v>263</v>
      </c>
      <c r="F22" s="174" t="s">
        <v>264</v>
      </c>
      <c r="G22" s="174" t="s">
        <v>265</v>
      </c>
      <c r="H22" s="174" t="s">
        <v>266</v>
      </c>
      <c r="I22" s="174" t="s">
        <v>267</v>
      </c>
      <c r="K22" s="43"/>
    </row>
    <row r="23" spans="1:11" ht="15" customHeight="1" x14ac:dyDescent="0.2">
      <c r="A23" s="62"/>
      <c r="B23" s="246" t="s">
        <v>312</v>
      </c>
      <c r="C23" s="58" t="s">
        <v>269</v>
      </c>
      <c r="D23" s="175"/>
      <c r="E23" s="210"/>
      <c r="F23" s="211"/>
      <c r="G23" s="211"/>
      <c r="H23" s="211"/>
      <c r="I23" s="212"/>
      <c r="J23" s="62"/>
      <c r="K23" s="43"/>
    </row>
    <row r="24" spans="1:11" ht="15" customHeight="1" x14ac:dyDescent="0.2">
      <c r="A24" s="62"/>
      <c r="B24" s="301"/>
      <c r="C24" s="58" t="s">
        <v>297</v>
      </c>
      <c r="D24" s="175"/>
      <c r="E24" s="213"/>
      <c r="F24" s="214"/>
      <c r="G24" s="214"/>
      <c r="H24" s="214"/>
      <c r="I24" s="215"/>
      <c r="J24" s="62"/>
      <c r="K24" s="43"/>
    </row>
    <row r="25" spans="1:11" ht="15" customHeight="1" x14ac:dyDescent="0.2">
      <c r="A25" s="62"/>
      <c r="B25" s="301"/>
      <c r="C25" s="58" t="s">
        <v>270</v>
      </c>
      <c r="D25" s="175"/>
      <c r="E25" s="213"/>
      <c r="F25" s="214"/>
      <c r="G25" s="214"/>
      <c r="H25" s="214"/>
      <c r="I25" s="215"/>
      <c r="J25" s="62"/>
      <c r="K25" s="43"/>
    </row>
    <row r="26" spans="1:11" ht="15" customHeight="1" thickBot="1" x14ac:dyDescent="0.25">
      <c r="A26" s="62"/>
      <c r="B26" s="302"/>
      <c r="C26" s="176" t="s">
        <v>271</v>
      </c>
      <c r="D26" s="177"/>
      <c r="E26" s="216"/>
      <c r="F26" s="217"/>
      <c r="G26" s="217"/>
      <c r="H26" s="217"/>
      <c r="I26" s="218"/>
      <c r="J26" s="62"/>
      <c r="K26" s="43"/>
    </row>
    <row r="27" spans="1:11" ht="15" customHeight="1" x14ac:dyDescent="0.2">
      <c r="A27" s="62"/>
      <c r="B27" s="299" t="s">
        <v>313</v>
      </c>
      <c r="C27" s="178" t="s">
        <v>269</v>
      </c>
      <c r="D27" s="179"/>
      <c r="E27" s="210">
        <v>0.1</v>
      </c>
      <c r="F27" s="211">
        <v>0.05</v>
      </c>
      <c r="G27" s="211">
        <v>0.04</v>
      </c>
      <c r="H27" s="211">
        <v>0.03</v>
      </c>
      <c r="I27" s="212">
        <v>0.02</v>
      </c>
      <c r="J27" s="62"/>
      <c r="K27" s="99" t="s">
        <v>295</v>
      </c>
    </row>
    <row r="28" spans="1:11" ht="15" customHeight="1" x14ac:dyDescent="0.2">
      <c r="A28" s="62"/>
      <c r="B28" s="301"/>
      <c r="C28" s="58" t="s">
        <v>297</v>
      </c>
      <c r="D28" s="175"/>
      <c r="E28" s="213">
        <v>0.01</v>
      </c>
      <c r="F28" s="214">
        <v>0.01</v>
      </c>
      <c r="G28" s="214">
        <v>0.01</v>
      </c>
      <c r="H28" s="214">
        <v>0.01</v>
      </c>
      <c r="I28" s="215">
        <v>0.01</v>
      </c>
      <c r="J28" s="62"/>
      <c r="K28" s="107" t="s">
        <v>296</v>
      </c>
    </row>
    <row r="29" spans="1:11" ht="15" customHeight="1" x14ac:dyDescent="0.2">
      <c r="A29" s="62"/>
      <c r="B29" s="301"/>
      <c r="C29" s="58" t="s">
        <v>270</v>
      </c>
      <c r="D29" s="175"/>
      <c r="E29" s="213">
        <v>0.02</v>
      </c>
      <c r="F29" s="214">
        <v>0.01</v>
      </c>
      <c r="G29" s="214">
        <v>0.01</v>
      </c>
      <c r="H29" s="214">
        <v>0.01</v>
      </c>
      <c r="I29" s="215">
        <v>0.01</v>
      </c>
      <c r="J29" s="62"/>
      <c r="K29" s="43"/>
    </row>
    <row r="30" spans="1:11" ht="15" customHeight="1" thickBot="1" x14ac:dyDescent="0.25">
      <c r="A30" s="62"/>
      <c r="B30" s="302"/>
      <c r="C30" s="176" t="s">
        <v>271</v>
      </c>
      <c r="D30" s="177"/>
      <c r="E30" s="216">
        <v>0.05</v>
      </c>
      <c r="F30" s="217">
        <v>0.04</v>
      </c>
      <c r="G30" s="217">
        <v>0.03</v>
      </c>
      <c r="H30" s="217">
        <v>0.03</v>
      </c>
      <c r="I30" s="218">
        <v>0.03</v>
      </c>
      <c r="J30" s="62"/>
      <c r="K30" s="43"/>
    </row>
    <row r="31" spans="1:11" ht="15" customHeight="1" x14ac:dyDescent="0.2">
      <c r="A31" s="62"/>
      <c r="B31" s="299" t="s">
        <v>314</v>
      </c>
      <c r="C31" s="178" t="s">
        <v>269</v>
      </c>
      <c r="D31" s="179"/>
      <c r="E31" s="210"/>
      <c r="F31" s="211"/>
      <c r="G31" s="211"/>
      <c r="H31" s="211"/>
      <c r="I31" s="212"/>
      <c r="J31" s="62"/>
      <c r="K31" s="43"/>
    </row>
    <row r="32" spans="1:11" ht="15" customHeight="1" x14ac:dyDescent="0.2">
      <c r="A32" s="62"/>
      <c r="B32" s="247"/>
      <c r="C32" s="58" t="s">
        <v>297</v>
      </c>
      <c r="D32" s="175"/>
      <c r="E32" s="213"/>
      <c r="F32" s="214"/>
      <c r="G32" s="214"/>
      <c r="H32" s="214"/>
      <c r="I32" s="215"/>
      <c r="J32" s="62"/>
      <c r="K32" s="43"/>
    </row>
    <row r="33" spans="1:11" ht="15" customHeight="1" x14ac:dyDescent="0.2">
      <c r="A33" s="62"/>
      <c r="B33" s="247"/>
      <c r="C33" s="58" t="s">
        <v>270</v>
      </c>
      <c r="D33" s="175"/>
      <c r="E33" s="213"/>
      <c r="F33" s="214"/>
      <c r="G33" s="214"/>
      <c r="H33" s="214"/>
      <c r="I33" s="215"/>
      <c r="J33" s="62"/>
      <c r="K33" s="43"/>
    </row>
    <row r="34" spans="1:11" ht="15" customHeight="1" thickBot="1" x14ac:dyDescent="0.25">
      <c r="A34" s="62"/>
      <c r="B34" s="300"/>
      <c r="C34" s="176" t="s">
        <v>271</v>
      </c>
      <c r="D34" s="177"/>
      <c r="E34" s="216"/>
      <c r="F34" s="217"/>
      <c r="G34" s="217"/>
      <c r="H34" s="217"/>
      <c r="I34" s="218"/>
      <c r="J34" s="62"/>
      <c r="K34" s="43"/>
    </row>
    <row r="35" spans="1:11" ht="15" customHeight="1" x14ac:dyDescent="0.2">
      <c r="A35" s="62"/>
      <c r="B35" s="299" t="s">
        <v>315</v>
      </c>
      <c r="C35" s="178" t="s">
        <v>269</v>
      </c>
      <c r="D35" s="179"/>
      <c r="E35" s="210"/>
      <c r="F35" s="211"/>
      <c r="G35" s="211"/>
      <c r="H35" s="211"/>
      <c r="I35" s="212"/>
      <c r="J35" s="62"/>
      <c r="K35" s="43"/>
    </row>
    <row r="36" spans="1:11" ht="15" customHeight="1" x14ac:dyDescent="0.2">
      <c r="A36" s="62"/>
      <c r="B36" s="301"/>
      <c r="C36" s="58" t="s">
        <v>297</v>
      </c>
      <c r="D36" s="175"/>
      <c r="E36" s="213"/>
      <c r="F36" s="214"/>
      <c r="G36" s="214"/>
      <c r="H36" s="214"/>
      <c r="I36" s="215"/>
      <c r="J36" s="62"/>
      <c r="K36" s="43"/>
    </row>
    <row r="37" spans="1:11" ht="15" customHeight="1" x14ac:dyDescent="0.2">
      <c r="A37" s="62"/>
      <c r="B37" s="301"/>
      <c r="C37" s="58" t="s">
        <v>270</v>
      </c>
      <c r="D37" s="175"/>
      <c r="E37" s="213"/>
      <c r="F37" s="214"/>
      <c r="G37" s="214"/>
      <c r="H37" s="214"/>
      <c r="I37" s="215"/>
      <c r="J37" s="62"/>
      <c r="K37" s="43"/>
    </row>
    <row r="38" spans="1:11" ht="15" customHeight="1" thickBot="1" x14ac:dyDescent="0.25">
      <c r="A38" s="62"/>
      <c r="B38" s="302"/>
      <c r="C38" s="176" t="s">
        <v>271</v>
      </c>
      <c r="D38" s="177"/>
      <c r="E38" s="216"/>
      <c r="F38" s="217"/>
      <c r="G38" s="217"/>
      <c r="H38" s="217"/>
      <c r="I38" s="218"/>
      <c r="J38" s="62"/>
      <c r="K38" s="43"/>
    </row>
    <row r="39" spans="1:11" ht="15" customHeight="1" x14ac:dyDescent="0.2">
      <c r="A39" s="62"/>
      <c r="B39" s="299" t="s">
        <v>316</v>
      </c>
      <c r="C39" s="178" t="s">
        <v>269</v>
      </c>
      <c r="D39" s="179"/>
      <c r="E39" s="210"/>
      <c r="F39" s="211"/>
      <c r="G39" s="211"/>
      <c r="H39" s="211"/>
      <c r="I39" s="212"/>
      <c r="J39" s="62"/>
      <c r="K39" s="43"/>
    </row>
    <row r="40" spans="1:11" ht="15" customHeight="1" x14ac:dyDescent="0.2">
      <c r="A40" s="62"/>
      <c r="B40" s="301"/>
      <c r="C40" s="58" t="s">
        <v>297</v>
      </c>
      <c r="D40" s="175"/>
      <c r="E40" s="213"/>
      <c r="F40" s="214"/>
      <c r="G40" s="214"/>
      <c r="H40" s="214"/>
      <c r="I40" s="215"/>
      <c r="J40" s="62"/>
      <c r="K40" s="43"/>
    </row>
    <row r="41" spans="1:11" ht="15" customHeight="1" x14ac:dyDescent="0.2">
      <c r="A41" s="62"/>
      <c r="B41" s="301"/>
      <c r="C41" s="58" t="s">
        <v>270</v>
      </c>
      <c r="D41" s="175"/>
      <c r="E41" s="213"/>
      <c r="F41" s="214"/>
      <c r="G41" s="214"/>
      <c r="H41" s="214"/>
      <c r="I41" s="215"/>
      <c r="J41" s="62"/>
      <c r="K41" s="43"/>
    </row>
    <row r="42" spans="1:11" ht="15" customHeight="1" thickBot="1" x14ac:dyDescent="0.25">
      <c r="A42" s="62"/>
      <c r="B42" s="302"/>
      <c r="C42" s="176" t="s">
        <v>271</v>
      </c>
      <c r="D42" s="180"/>
      <c r="E42" s="216"/>
      <c r="F42" s="217"/>
      <c r="G42" s="217"/>
      <c r="H42" s="217"/>
      <c r="I42" s="218"/>
      <c r="J42" s="62"/>
      <c r="K42" s="43"/>
    </row>
    <row r="43" spans="1:11" ht="15" customHeight="1" x14ac:dyDescent="0.2">
      <c r="A43" s="62"/>
      <c r="B43" s="62"/>
      <c r="C43" s="181"/>
      <c r="D43" s="182" t="s">
        <v>280</v>
      </c>
      <c r="E43" s="183">
        <v>0.05</v>
      </c>
      <c r="F43" s="183">
        <f t="shared" ref="F43:I43" si="1">F23+F27+F31+F35+F39</f>
        <v>0.05</v>
      </c>
      <c r="G43" s="183">
        <f t="shared" si="1"/>
        <v>0.04</v>
      </c>
      <c r="H43" s="183">
        <f t="shared" si="1"/>
        <v>0.03</v>
      </c>
      <c r="I43" s="183">
        <f t="shared" si="1"/>
        <v>0.02</v>
      </c>
      <c r="J43" s="62"/>
      <c r="K43" s="43"/>
    </row>
    <row r="44" spans="1:11" ht="15" customHeight="1" x14ac:dyDescent="0.2">
      <c r="A44" s="62"/>
      <c r="B44" s="43"/>
      <c r="C44" s="50"/>
      <c r="D44" s="113" t="s">
        <v>298</v>
      </c>
      <c r="E44" s="183">
        <f t="shared" ref="E44:I46" si="2">E24+E28+E32+E36+E40</f>
        <v>0.01</v>
      </c>
      <c r="F44" s="183">
        <f t="shared" si="2"/>
        <v>0.01</v>
      </c>
      <c r="G44" s="183">
        <f t="shared" si="2"/>
        <v>0.01</v>
      </c>
      <c r="H44" s="183">
        <v>0.01</v>
      </c>
      <c r="I44" s="183">
        <v>0.01</v>
      </c>
      <c r="J44" s="62"/>
      <c r="K44" s="43"/>
    </row>
    <row r="45" spans="1:11" ht="15" customHeight="1" x14ac:dyDescent="0.2">
      <c r="A45" s="62"/>
      <c r="B45" s="62"/>
      <c r="C45" s="184"/>
      <c r="D45" s="185" t="s">
        <v>281</v>
      </c>
      <c r="E45" s="183">
        <f t="shared" si="2"/>
        <v>0.02</v>
      </c>
      <c r="F45" s="183">
        <f t="shared" si="2"/>
        <v>0.01</v>
      </c>
      <c r="G45" s="183">
        <f t="shared" si="2"/>
        <v>0.01</v>
      </c>
      <c r="H45" s="183">
        <f t="shared" si="2"/>
        <v>0.01</v>
      </c>
      <c r="I45" s="183">
        <f t="shared" si="2"/>
        <v>0.01</v>
      </c>
      <c r="J45" s="62"/>
      <c r="K45" s="43"/>
    </row>
    <row r="46" spans="1:11" ht="15" customHeight="1" x14ac:dyDescent="0.2">
      <c r="A46" s="62"/>
      <c r="B46" s="62"/>
      <c r="C46" s="184"/>
      <c r="D46" s="185" t="s">
        <v>282</v>
      </c>
      <c r="E46" s="183">
        <v>0.1</v>
      </c>
      <c r="F46" s="183">
        <f t="shared" si="2"/>
        <v>0.04</v>
      </c>
      <c r="G46" s="183">
        <f t="shared" si="2"/>
        <v>0.03</v>
      </c>
      <c r="H46" s="183">
        <f t="shared" si="2"/>
        <v>0.03</v>
      </c>
      <c r="I46" s="183">
        <f t="shared" si="2"/>
        <v>0.03</v>
      </c>
      <c r="J46" s="62"/>
      <c r="K46" s="43"/>
    </row>
    <row r="47" spans="1:11" ht="15" customHeight="1" thickBot="1" x14ac:dyDescent="0.25">
      <c r="A47" s="62"/>
      <c r="B47" s="62" t="s">
        <v>277</v>
      </c>
      <c r="C47" s="186"/>
      <c r="D47" s="62"/>
      <c r="E47" s="187" t="s">
        <v>299</v>
      </c>
      <c r="F47" s="62"/>
      <c r="G47" s="62"/>
      <c r="H47" s="62"/>
      <c r="I47" s="62"/>
      <c r="J47" s="62"/>
      <c r="K47" s="43"/>
    </row>
    <row r="48" spans="1:11" ht="15" customHeight="1" thickBot="1" x14ac:dyDescent="0.25">
      <c r="A48" s="62"/>
      <c r="B48" s="63" t="s">
        <v>125</v>
      </c>
      <c r="C48" s="188">
        <f>C14</f>
        <v>2000</v>
      </c>
      <c r="D48" s="189" t="s">
        <v>275</v>
      </c>
      <c r="E48" s="219">
        <v>0.05</v>
      </c>
      <c r="F48" s="220">
        <v>0.04</v>
      </c>
      <c r="G48" s="220"/>
      <c r="H48" s="220"/>
      <c r="I48" s="221"/>
      <c r="J48" s="62"/>
      <c r="K48" s="43"/>
    </row>
    <row r="49" spans="1:20" ht="15" customHeight="1" x14ac:dyDescent="0.2">
      <c r="A49" s="62"/>
      <c r="B49" s="190" t="s">
        <v>278</v>
      </c>
      <c r="C49" s="186"/>
      <c r="D49" s="62"/>
      <c r="E49" s="191">
        <f>C48-(C48*E48)</f>
        <v>1900</v>
      </c>
      <c r="F49" s="191">
        <f>E49-(E49*F48)</f>
        <v>1824</v>
      </c>
      <c r="G49" s="191">
        <f t="shared" ref="G49:I49" si="3">F49-(F49*G48)</f>
        <v>1824</v>
      </c>
      <c r="H49" s="191">
        <f t="shared" si="3"/>
        <v>1824</v>
      </c>
      <c r="I49" s="191">
        <f t="shared" si="3"/>
        <v>1824</v>
      </c>
      <c r="J49" s="62" t="s">
        <v>164</v>
      </c>
      <c r="K49" s="43"/>
    </row>
    <row r="50" spans="1:20" ht="15" customHeight="1" x14ac:dyDescent="0.2">
      <c r="A50" s="62"/>
      <c r="B50" s="62" t="s">
        <v>279</v>
      </c>
      <c r="C50" s="186"/>
      <c r="D50" s="62"/>
      <c r="E50" s="62"/>
      <c r="F50" s="62"/>
      <c r="G50" s="62"/>
      <c r="H50" s="62"/>
      <c r="I50" s="62"/>
      <c r="J50" s="62"/>
      <c r="K50" s="43"/>
    </row>
    <row r="51" spans="1:20" ht="15" customHeight="1" x14ac:dyDescent="0.2">
      <c r="A51" s="62"/>
      <c r="B51" s="62"/>
      <c r="C51" s="186"/>
      <c r="D51" s="84" t="s">
        <v>283</v>
      </c>
      <c r="E51" s="192">
        <f>E43-(E43*E48)</f>
        <v>4.7500000000000001E-2</v>
      </c>
      <c r="F51" s="192">
        <f t="shared" ref="F51:I51" si="4">F43-(F43*F48)</f>
        <v>4.8000000000000001E-2</v>
      </c>
      <c r="G51" s="192">
        <f t="shared" si="4"/>
        <v>0.04</v>
      </c>
      <c r="H51" s="192">
        <f t="shared" si="4"/>
        <v>0.03</v>
      </c>
      <c r="I51" s="192">
        <f t="shared" si="4"/>
        <v>0.02</v>
      </c>
      <c r="J51" s="62"/>
      <c r="K51" s="43"/>
    </row>
    <row r="52" spans="1:20" ht="15" customHeight="1" x14ac:dyDescent="0.2">
      <c r="A52" s="62"/>
      <c r="B52" s="62"/>
      <c r="C52" s="186"/>
      <c r="D52" s="84" t="s">
        <v>284</v>
      </c>
      <c r="E52" s="192">
        <f>E46+E51</f>
        <v>0.14750000000000002</v>
      </c>
      <c r="F52" s="192">
        <f t="shared" ref="F52:I52" si="5">F46+F51</f>
        <v>8.7999999999999995E-2</v>
      </c>
      <c r="G52" s="192">
        <f t="shared" si="5"/>
        <v>7.0000000000000007E-2</v>
      </c>
      <c r="H52" s="192">
        <f t="shared" si="5"/>
        <v>0.06</v>
      </c>
      <c r="I52" s="192">
        <f t="shared" si="5"/>
        <v>0.05</v>
      </c>
      <c r="J52" s="62"/>
      <c r="K52" s="43"/>
    </row>
    <row r="53" spans="1:20" ht="15" customHeight="1" x14ac:dyDescent="0.2">
      <c r="A53" s="62"/>
      <c r="B53" s="62"/>
      <c r="C53" s="186"/>
      <c r="D53" s="62"/>
      <c r="E53" s="62"/>
      <c r="F53" s="62"/>
      <c r="G53" s="62"/>
      <c r="H53" s="62"/>
      <c r="I53" s="62"/>
      <c r="J53" s="62"/>
      <c r="K53" s="43"/>
    </row>
    <row r="54" spans="1:20" ht="15" customHeight="1" thickBot="1" x14ac:dyDescent="0.25">
      <c r="A54" s="62"/>
      <c r="B54" s="62" t="s">
        <v>289</v>
      </c>
      <c r="C54" s="186"/>
      <c r="D54" s="62"/>
      <c r="E54" s="187" t="s">
        <v>300</v>
      </c>
      <c r="F54" s="62"/>
      <c r="G54" s="62"/>
      <c r="H54" s="62"/>
      <c r="I54" s="62"/>
      <c r="J54" s="62"/>
      <c r="K54" s="43"/>
    </row>
    <row r="55" spans="1:20" ht="15" customHeight="1" thickBot="1" x14ac:dyDescent="0.25">
      <c r="A55" s="62"/>
      <c r="B55" s="187" t="s">
        <v>294</v>
      </c>
      <c r="C55" s="186"/>
      <c r="D55" s="84" t="s">
        <v>285</v>
      </c>
      <c r="E55" s="222">
        <v>2</v>
      </c>
      <c r="F55" s="223">
        <v>2</v>
      </c>
      <c r="G55" s="223">
        <v>2</v>
      </c>
      <c r="H55" s="223">
        <v>2</v>
      </c>
      <c r="I55" s="224">
        <v>2</v>
      </c>
      <c r="J55" s="62" t="s">
        <v>165</v>
      </c>
      <c r="K55" s="43"/>
    </row>
    <row r="56" spans="1:20" ht="15" customHeight="1" thickBot="1" x14ac:dyDescent="0.25">
      <c r="A56" s="62"/>
      <c r="B56" s="225">
        <v>4000</v>
      </c>
      <c r="C56" s="42" t="s">
        <v>286</v>
      </c>
      <c r="D56" s="84" t="s">
        <v>287</v>
      </c>
      <c r="E56" s="191">
        <f>$B$56*E55</f>
        <v>8000</v>
      </c>
      <c r="F56" s="191">
        <f t="shared" ref="F56:I56" si="6">$B$56*F55</f>
        <v>8000</v>
      </c>
      <c r="G56" s="191">
        <f t="shared" si="6"/>
        <v>8000</v>
      </c>
      <c r="H56" s="191">
        <f t="shared" si="6"/>
        <v>8000</v>
      </c>
      <c r="I56" s="191">
        <f t="shared" si="6"/>
        <v>8000</v>
      </c>
      <c r="J56" s="62" t="s">
        <v>286</v>
      </c>
      <c r="K56" s="43"/>
    </row>
    <row r="57" spans="1:20" ht="15" customHeight="1" x14ac:dyDescent="0.2">
      <c r="A57" s="62"/>
      <c r="B57" s="190" t="s">
        <v>288</v>
      </c>
      <c r="C57" s="186"/>
      <c r="D57" s="62"/>
      <c r="E57" s="62"/>
      <c r="F57" s="62"/>
      <c r="G57" s="62"/>
      <c r="H57" s="62"/>
      <c r="I57" s="62"/>
      <c r="J57" s="62"/>
      <c r="K57" s="43"/>
    </row>
    <row r="58" spans="1:20" ht="15" customHeight="1" x14ac:dyDescent="0.2">
      <c r="A58" s="62"/>
      <c r="B58" s="62"/>
      <c r="C58" s="186"/>
      <c r="D58" s="62"/>
      <c r="E58" s="62"/>
      <c r="F58" s="62"/>
      <c r="G58" s="62"/>
      <c r="H58" s="62"/>
      <c r="I58" s="62"/>
      <c r="J58" s="62"/>
      <c r="K58" s="43"/>
    </row>
    <row r="59" spans="1:20" ht="15" customHeight="1" x14ac:dyDescent="0.2">
      <c r="A59" s="98" t="s">
        <v>292</v>
      </c>
      <c r="B59" s="62"/>
      <c r="C59" s="186"/>
      <c r="D59" s="62"/>
      <c r="E59" s="62"/>
      <c r="F59" s="62"/>
      <c r="G59" s="62"/>
      <c r="H59" s="62"/>
      <c r="I59" s="62"/>
      <c r="J59" s="62"/>
      <c r="K59" s="43"/>
    </row>
    <row r="60" spans="1:20" ht="15" customHeight="1" x14ac:dyDescent="0.2">
      <c r="A60" s="62"/>
      <c r="B60" s="62"/>
      <c r="C60" s="186"/>
      <c r="D60" s="193" t="s">
        <v>187</v>
      </c>
      <c r="E60" s="104" t="s">
        <v>293</v>
      </c>
      <c r="F60" s="62"/>
      <c r="G60" s="62"/>
      <c r="H60" s="62"/>
      <c r="I60" s="62"/>
      <c r="J60" s="62"/>
      <c r="K60" s="43"/>
    </row>
    <row r="61" spans="1:20" ht="15" customHeight="1" x14ac:dyDescent="0.2">
      <c r="A61" s="43"/>
      <c r="B61" s="194" t="s">
        <v>134</v>
      </c>
      <c r="C61" s="195" t="s">
        <v>139</v>
      </c>
      <c r="D61" s="174" t="s">
        <v>178</v>
      </c>
      <c r="E61" s="174" t="s">
        <v>263</v>
      </c>
      <c r="F61" s="174" t="s">
        <v>264</v>
      </c>
      <c r="G61" s="174" t="s">
        <v>265</v>
      </c>
      <c r="H61" s="196" t="s">
        <v>266</v>
      </c>
      <c r="I61" s="197" t="s">
        <v>267</v>
      </c>
      <c r="J61" s="198"/>
      <c r="K61" s="43"/>
      <c r="N61" s="199"/>
      <c r="O61" s="199" t="str">
        <f>D61</f>
        <v>前期実績</v>
      </c>
      <c r="P61" s="199" t="str">
        <f t="shared" ref="P61:T62" si="7">E61</f>
        <v>第１年度</v>
      </c>
      <c r="Q61" s="199" t="str">
        <f t="shared" si="7"/>
        <v>第２年度</v>
      </c>
      <c r="R61" s="199" t="str">
        <f t="shared" si="7"/>
        <v>第３年度</v>
      </c>
      <c r="S61" s="199" t="str">
        <f t="shared" si="7"/>
        <v>第４年度</v>
      </c>
      <c r="T61" s="199" t="str">
        <f t="shared" si="7"/>
        <v>第５年度</v>
      </c>
    </row>
    <row r="62" spans="1:20" ht="15" customHeight="1" x14ac:dyDescent="0.2">
      <c r="A62" s="79" t="s">
        <v>137</v>
      </c>
      <c r="B62" s="166" t="s">
        <v>138</v>
      </c>
      <c r="C62" s="200"/>
      <c r="D62" s="201">
        <f>C7</f>
        <v>1000000</v>
      </c>
      <c r="E62" s="202">
        <f>INT((D62+D62*E52)/1000)*1000</f>
        <v>1147000</v>
      </c>
      <c r="F62" s="202">
        <f t="shared" ref="F62:I62" si="8">INT((E62+E62*F52)/1000)*1000</f>
        <v>1247000</v>
      </c>
      <c r="G62" s="202">
        <f t="shared" si="8"/>
        <v>1334000</v>
      </c>
      <c r="H62" s="202">
        <f t="shared" si="8"/>
        <v>1414000</v>
      </c>
      <c r="I62" s="191">
        <f t="shared" si="8"/>
        <v>1484000</v>
      </c>
      <c r="J62" s="203" t="s">
        <v>179</v>
      </c>
      <c r="K62" s="43"/>
      <c r="N62" s="199" t="str">
        <f>B62</f>
        <v>売上高</v>
      </c>
      <c r="O62" s="204">
        <f>D62</f>
        <v>1000000</v>
      </c>
      <c r="P62" s="204">
        <f t="shared" si="7"/>
        <v>1147000</v>
      </c>
      <c r="Q62" s="204">
        <f t="shared" si="7"/>
        <v>1247000</v>
      </c>
      <c r="R62" s="204">
        <f t="shared" si="7"/>
        <v>1334000</v>
      </c>
      <c r="S62" s="204">
        <f t="shared" si="7"/>
        <v>1414000</v>
      </c>
      <c r="T62" s="204">
        <f t="shared" si="7"/>
        <v>1484000</v>
      </c>
    </row>
    <row r="63" spans="1:20" ht="15" customHeight="1" x14ac:dyDescent="0.2">
      <c r="A63" s="79" t="s">
        <v>140</v>
      </c>
      <c r="B63" s="166" t="s">
        <v>141</v>
      </c>
      <c r="C63" s="200"/>
      <c r="D63" s="201">
        <f t="shared" ref="D63:D72" si="9">C8</f>
        <v>400000</v>
      </c>
      <c r="E63" s="202">
        <f>INT((D63/D62-E44)*E62/1000)*1000</f>
        <v>447000</v>
      </c>
      <c r="F63" s="202">
        <f t="shared" ref="F63:I63" si="10">INT((E63/E62-F44)*F62/1000)*1000</f>
        <v>473000</v>
      </c>
      <c r="G63" s="202">
        <f t="shared" si="10"/>
        <v>492000</v>
      </c>
      <c r="H63" s="202">
        <f t="shared" si="10"/>
        <v>507000</v>
      </c>
      <c r="I63" s="202">
        <f t="shared" si="10"/>
        <v>517000</v>
      </c>
      <c r="J63" s="205">
        <f>I63/$I$62</f>
        <v>0.34838274932614555</v>
      </c>
      <c r="K63" s="206"/>
      <c r="N63" s="199" t="str">
        <f>B64</f>
        <v>売上総利益</v>
      </c>
      <c r="O63" s="204">
        <f>D64</f>
        <v>600000</v>
      </c>
      <c r="P63" s="204">
        <f t="shared" ref="P63:T63" si="11">E64</f>
        <v>700000</v>
      </c>
      <c r="Q63" s="204">
        <f t="shared" si="11"/>
        <v>774000</v>
      </c>
      <c r="R63" s="204">
        <f t="shared" si="11"/>
        <v>842000</v>
      </c>
      <c r="S63" s="204">
        <f t="shared" si="11"/>
        <v>907000</v>
      </c>
      <c r="T63" s="204">
        <f t="shared" si="11"/>
        <v>967000</v>
      </c>
    </row>
    <row r="64" spans="1:20" ht="15" customHeight="1" x14ac:dyDescent="0.2">
      <c r="A64" s="79" t="s">
        <v>142</v>
      </c>
      <c r="B64" s="166" t="s">
        <v>143</v>
      </c>
      <c r="C64" s="200" t="s">
        <v>144</v>
      </c>
      <c r="D64" s="201">
        <f t="shared" si="9"/>
        <v>600000</v>
      </c>
      <c r="E64" s="202">
        <f>E62-E63</f>
        <v>700000</v>
      </c>
      <c r="F64" s="202">
        <f t="shared" ref="F64:I64" si="12">F62-F63</f>
        <v>774000</v>
      </c>
      <c r="G64" s="202">
        <f t="shared" si="12"/>
        <v>842000</v>
      </c>
      <c r="H64" s="202">
        <f t="shared" si="12"/>
        <v>907000</v>
      </c>
      <c r="I64" s="202">
        <f t="shared" si="12"/>
        <v>967000</v>
      </c>
      <c r="J64" s="205">
        <f t="shared" ref="J64:J68" si="13">I64/$I$62</f>
        <v>0.65161725067385445</v>
      </c>
      <c r="K64" s="43"/>
      <c r="N64" s="199" t="str">
        <f>B66</f>
        <v>営業利益</v>
      </c>
      <c r="O64" s="204">
        <f>D66</f>
        <v>50000</v>
      </c>
      <c r="P64" s="204">
        <f t="shared" ref="P64:T64" si="14">E66</f>
        <v>153000</v>
      </c>
      <c r="Q64" s="204">
        <f t="shared" si="14"/>
        <v>225000</v>
      </c>
      <c r="R64" s="204">
        <f t="shared" si="14"/>
        <v>291000</v>
      </c>
      <c r="S64" s="204">
        <f t="shared" si="14"/>
        <v>354000</v>
      </c>
      <c r="T64" s="204">
        <f t="shared" si="14"/>
        <v>412000</v>
      </c>
    </row>
    <row r="65" spans="1:20" ht="15" customHeight="1" x14ac:dyDescent="0.2">
      <c r="A65" s="79" t="s">
        <v>145</v>
      </c>
      <c r="B65" s="166" t="s">
        <v>146</v>
      </c>
      <c r="C65" s="200"/>
      <c r="D65" s="201">
        <f t="shared" si="9"/>
        <v>550000</v>
      </c>
      <c r="E65" s="202">
        <f>INT((D65-(D65*E45))/1000)*1000+E56</f>
        <v>547000</v>
      </c>
      <c r="F65" s="202">
        <f t="shared" ref="F65:I65" si="15">INT((E65-(E65*F45))/1000)*1000+F56</f>
        <v>549000</v>
      </c>
      <c r="G65" s="202">
        <f t="shared" si="15"/>
        <v>551000</v>
      </c>
      <c r="H65" s="202">
        <f t="shared" si="15"/>
        <v>553000</v>
      </c>
      <c r="I65" s="202">
        <f t="shared" si="15"/>
        <v>555000</v>
      </c>
      <c r="J65" s="205">
        <f t="shared" si="13"/>
        <v>0.37398921832884097</v>
      </c>
      <c r="K65" s="43"/>
      <c r="N65" s="199"/>
      <c r="O65" s="199"/>
      <c r="P65" s="199"/>
      <c r="Q65" s="199"/>
      <c r="R65" s="199"/>
      <c r="S65" s="199"/>
      <c r="T65" s="199"/>
    </row>
    <row r="66" spans="1:20" ht="15" customHeight="1" x14ac:dyDescent="0.2">
      <c r="A66" s="79" t="s">
        <v>147</v>
      </c>
      <c r="B66" s="166" t="s">
        <v>148</v>
      </c>
      <c r="C66" s="200" t="s">
        <v>149</v>
      </c>
      <c r="D66" s="201">
        <f t="shared" si="9"/>
        <v>50000</v>
      </c>
      <c r="E66" s="202">
        <f>E64-E65</f>
        <v>153000</v>
      </c>
      <c r="F66" s="202">
        <f t="shared" ref="F66:I66" si="16">F64-F65</f>
        <v>225000</v>
      </c>
      <c r="G66" s="202">
        <f t="shared" si="16"/>
        <v>291000</v>
      </c>
      <c r="H66" s="202">
        <f t="shared" si="16"/>
        <v>354000</v>
      </c>
      <c r="I66" s="202">
        <f t="shared" si="16"/>
        <v>412000</v>
      </c>
      <c r="J66" s="205">
        <f t="shared" si="13"/>
        <v>0.27762803234501349</v>
      </c>
      <c r="K66" s="43"/>
      <c r="N66" s="199"/>
      <c r="O66" s="199" t="str">
        <f>O61</f>
        <v>前期実績</v>
      </c>
      <c r="P66" s="199" t="str">
        <f t="shared" ref="P66:T66" si="17">P61</f>
        <v>第１年度</v>
      </c>
      <c r="Q66" s="199" t="str">
        <f t="shared" si="17"/>
        <v>第２年度</v>
      </c>
      <c r="R66" s="199" t="str">
        <f t="shared" si="17"/>
        <v>第３年度</v>
      </c>
      <c r="S66" s="199" t="str">
        <f t="shared" si="17"/>
        <v>第４年度</v>
      </c>
      <c r="T66" s="199" t="str">
        <f t="shared" si="17"/>
        <v>第５年度</v>
      </c>
    </row>
    <row r="67" spans="1:20" ht="15" customHeight="1" x14ac:dyDescent="0.2">
      <c r="A67" s="79" t="s">
        <v>151</v>
      </c>
      <c r="B67" s="167" t="s">
        <v>152</v>
      </c>
      <c r="C67" s="200"/>
      <c r="D67" s="201">
        <f t="shared" si="9"/>
        <v>300000</v>
      </c>
      <c r="E67" s="202">
        <f>INT((D67/D62-E44)*E62/1000)*1000</f>
        <v>332000</v>
      </c>
      <c r="F67" s="202">
        <f t="shared" ref="F67:I67" si="18">INT((E67/E62-F44)*F62/1000)*1000</f>
        <v>348000</v>
      </c>
      <c r="G67" s="202">
        <f t="shared" si="18"/>
        <v>358000</v>
      </c>
      <c r="H67" s="202">
        <f t="shared" si="18"/>
        <v>365000</v>
      </c>
      <c r="I67" s="202">
        <f t="shared" si="18"/>
        <v>368000</v>
      </c>
      <c r="J67" s="205">
        <f t="shared" si="13"/>
        <v>0.24797843665768193</v>
      </c>
      <c r="K67" s="43"/>
      <c r="N67" s="199" t="str">
        <f>B72</f>
        <v>人時生産性</v>
      </c>
      <c r="O67" s="204">
        <f>D72</f>
        <v>5000</v>
      </c>
      <c r="P67" s="204">
        <f t="shared" ref="P67:T67" si="19">E72</f>
        <v>5957.602339181286</v>
      </c>
      <c r="Q67" s="204">
        <f t="shared" si="19"/>
        <v>6660.4433380749169</v>
      </c>
      <c r="R67" s="204">
        <f t="shared" si="19"/>
        <v>7040.6278855032315</v>
      </c>
      <c r="S67" s="204">
        <f t="shared" si="19"/>
        <v>7373.2006297795779</v>
      </c>
      <c r="T67" s="204">
        <f t="shared" si="19"/>
        <v>7648.0263157894733</v>
      </c>
    </row>
    <row r="68" spans="1:20" ht="15" customHeight="1" x14ac:dyDescent="0.2">
      <c r="A68" s="79" t="s">
        <v>154</v>
      </c>
      <c r="B68" s="167" t="s">
        <v>157</v>
      </c>
      <c r="C68" s="200" t="s">
        <v>159</v>
      </c>
      <c r="D68" s="201">
        <f t="shared" si="9"/>
        <v>700000</v>
      </c>
      <c r="E68" s="202">
        <f>E62-E67</f>
        <v>815000</v>
      </c>
      <c r="F68" s="202">
        <f t="shared" ref="F68:I68" si="20">F62-F67</f>
        <v>899000</v>
      </c>
      <c r="G68" s="202">
        <f t="shared" si="20"/>
        <v>976000</v>
      </c>
      <c r="H68" s="202">
        <f t="shared" si="20"/>
        <v>1049000</v>
      </c>
      <c r="I68" s="202">
        <f t="shared" si="20"/>
        <v>1116000</v>
      </c>
      <c r="J68" s="205">
        <f t="shared" si="13"/>
        <v>0.75202156334231807</v>
      </c>
      <c r="K68" s="43"/>
      <c r="N68" s="199" t="s">
        <v>317</v>
      </c>
      <c r="O68" s="207">
        <v>7500</v>
      </c>
      <c r="P68" s="207">
        <v>7500</v>
      </c>
      <c r="Q68" s="207">
        <v>7500</v>
      </c>
      <c r="R68" s="207">
        <v>7500</v>
      </c>
      <c r="S68" s="207">
        <v>7500</v>
      </c>
      <c r="T68" s="207">
        <v>7500</v>
      </c>
    </row>
    <row r="69" spans="1:20" ht="15" customHeight="1" x14ac:dyDescent="0.2">
      <c r="A69" s="43"/>
      <c r="B69" s="168" t="s">
        <v>258</v>
      </c>
      <c r="C69" s="200" t="s">
        <v>290</v>
      </c>
      <c r="D69" s="201">
        <f t="shared" si="9"/>
        <v>2000</v>
      </c>
      <c r="E69" s="202">
        <f>E49</f>
        <v>1900</v>
      </c>
      <c r="F69" s="202">
        <f t="shared" ref="F69:I69" si="21">F49</f>
        <v>1824</v>
      </c>
      <c r="G69" s="202">
        <f t="shared" si="21"/>
        <v>1824</v>
      </c>
      <c r="H69" s="202">
        <f t="shared" si="21"/>
        <v>1824</v>
      </c>
      <c r="I69" s="202">
        <f t="shared" si="21"/>
        <v>1824</v>
      </c>
      <c r="J69" s="208" t="s">
        <v>164</v>
      </c>
      <c r="K69" s="43"/>
    </row>
    <row r="70" spans="1:20" ht="15" customHeight="1" x14ac:dyDescent="0.2">
      <c r="A70" s="43"/>
      <c r="B70" s="168" t="s">
        <v>163</v>
      </c>
      <c r="C70" s="200" t="s">
        <v>165</v>
      </c>
      <c r="D70" s="201">
        <f t="shared" si="9"/>
        <v>70</v>
      </c>
      <c r="E70" s="202">
        <f>D70+E55</f>
        <v>72</v>
      </c>
      <c r="F70" s="202">
        <f t="shared" ref="F70:I70" si="22">E70+F55</f>
        <v>74</v>
      </c>
      <c r="G70" s="202">
        <f t="shared" si="22"/>
        <v>76</v>
      </c>
      <c r="H70" s="202">
        <f t="shared" si="22"/>
        <v>78</v>
      </c>
      <c r="I70" s="202">
        <f t="shared" si="22"/>
        <v>80</v>
      </c>
      <c r="J70" s="208" t="s">
        <v>165</v>
      </c>
      <c r="K70" s="43"/>
    </row>
    <row r="71" spans="1:20" ht="15" customHeight="1" x14ac:dyDescent="0.2">
      <c r="A71" s="79" t="s">
        <v>153</v>
      </c>
      <c r="B71" s="167" t="s">
        <v>155</v>
      </c>
      <c r="C71" s="200"/>
      <c r="D71" s="201">
        <f t="shared" si="9"/>
        <v>140000</v>
      </c>
      <c r="E71" s="202">
        <f>E69*E70</f>
        <v>136800</v>
      </c>
      <c r="F71" s="202">
        <f t="shared" ref="F71:I71" si="23">F69*F70</f>
        <v>134976</v>
      </c>
      <c r="G71" s="202">
        <f t="shared" si="23"/>
        <v>138624</v>
      </c>
      <c r="H71" s="202">
        <f t="shared" si="23"/>
        <v>142272</v>
      </c>
      <c r="I71" s="202">
        <f t="shared" si="23"/>
        <v>145920</v>
      </c>
      <c r="J71" s="208" t="s">
        <v>164</v>
      </c>
      <c r="K71" s="43"/>
    </row>
    <row r="72" spans="1:20" ht="15" customHeight="1" x14ac:dyDescent="0.2">
      <c r="A72" s="79" t="s">
        <v>156</v>
      </c>
      <c r="B72" s="167" t="s">
        <v>158</v>
      </c>
      <c r="C72" s="200" t="s">
        <v>291</v>
      </c>
      <c r="D72" s="201">
        <f t="shared" si="9"/>
        <v>5000</v>
      </c>
      <c r="E72" s="202">
        <f>E68/E71*1000</f>
        <v>5957.602339181286</v>
      </c>
      <c r="F72" s="202">
        <f t="shared" ref="F72:I72" si="24">F68/F71*1000</f>
        <v>6660.4433380749169</v>
      </c>
      <c r="G72" s="202">
        <f t="shared" si="24"/>
        <v>7040.6278855032315</v>
      </c>
      <c r="H72" s="202">
        <f t="shared" si="24"/>
        <v>7373.2006297795779</v>
      </c>
      <c r="I72" s="202">
        <f t="shared" si="24"/>
        <v>7648.0263157894733</v>
      </c>
      <c r="J72" s="208" t="s">
        <v>180</v>
      </c>
      <c r="K72" s="43"/>
    </row>
    <row r="73" spans="1:20" ht="15" customHeight="1" x14ac:dyDescent="0.2">
      <c r="A73" s="62"/>
      <c r="B73" s="62"/>
      <c r="C73" s="62"/>
      <c r="D73" s="62"/>
      <c r="E73" s="62"/>
      <c r="F73" s="62"/>
      <c r="G73" s="62"/>
      <c r="H73" s="62"/>
      <c r="I73" s="62"/>
      <c r="J73" s="62"/>
      <c r="K73" s="43"/>
    </row>
    <row r="74" spans="1:20" ht="15" customHeight="1" x14ac:dyDescent="0.2">
      <c r="A74" s="62"/>
      <c r="B74" s="62"/>
      <c r="C74" s="62"/>
      <c r="D74" s="62"/>
      <c r="E74" s="62"/>
      <c r="F74" s="62"/>
      <c r="G74" s="62"/>
      <c r="H74" s="62"/>
      <c r="I74" s="62"/>
      <c r="J74" s="62"/>
      <c r="K74" s="43"/>
    </row>
    <row r="75" spans="1:20" ht="15" customHeight="1" x14ac:dyDescent="0.2">
      <c r="A75" s="62"/>
      <c r="B75" s="62"/>
      <c r="C75" s="62"/>
      <c r="D75" s="62"/>
      <c r="E75" s="62"/>
      <c r="F75" s="62"/>
      <c r="G75" s="62"/>
      <c r="H75" s="62"/>
      <c r="I75" s="62"/>
      <c r="J75" s="62"/>
      <c r="K75" s="43"/>
    </row>
    <row r="76" spans="1:20" ht="15" customHeight="1" x14ac:dyDescent="0.2">
      <c r="A76" s="62"/>
      <c r="B76" s="62"/>
      <c r="C76" s="62"/>
      <c r="D76" s="62"/>
      <c r="E76" s="62"/>
      <c r="F76" s="62"/>
      <c r="G76" s="62"/>
      <c r="H76" s="62"/>
      <c r="I76" s="62"/>
      <c r="J76" s="62"/>
      <c r="K76" s="43"/>
    </row>
    <row r="77" spans="1:20" ht="15" customHeight="1" x14ac:dyDescent="0.2">
      <c r="A77" s="62"/>
      <c r="B77" s="62"/>
      <c r="C77" s="62"/>
      <c r="D77" s="62"/>
      <c r="E77" s="62"/>
      <c r="F77" s="62"/>
      <c r="G77" s="62"/>
      <c r="H77" s="62"/>
      <c r="I77" s="62"/>
      <c r="J77" s="62"/>
      <c r="K77" s="43"/>
    </row>
    <row r="78" spans="1:20" ht="15" customHeight="1" x14ac:dyDescent="0.2">
      <c r="A78" s="62"/>
      <c r="B78" s="62"/>
      <c r="C78" s="62"/>
      <c r="D78" s="62"/>
      <c r="E78" s="62"/>
      <c r="F78" s="62"/>
      <c r="G78" s="62"/>
      <c r="H78" s="62"/>
      <c r="I78" s="62"/>
      <c r="J78" s="62"/>
      <c r="K78" s="43"/>
    </row>
    <row r="79" spans="1:20" ht="15" customHeight="1" x14ac:dyDescent="0.2">
      <c r="A79" s="62"/>
      <c r="B79" s="62"/>
      <c r="C79" s="62"/>
      <c r="D79" s="62"/>
      <c r="E79" s="62"/>
      <c r="F79" s="62"/>
      <c r="G79" s="62"/>
      <c r="H79" s="62"/>
      <c r="I79" s="62"/>
      <c r="J79" s="62"/>
      <c r="K79" s="43"/>
    </row>
    <row r="80" spans="1:20" ht="15" customHeight="1" x14ac:dyDescent="0.2">
      <c r="A80" s="62"/>
      <c r="B80" s="62"/>
      <c r="C80" s="62"/>
      <c r="D80" s="62"/>
      <c r="E80" s="62"/>
      <c r="F80" s="62"/>
      <c r="G80" s="62"/>
      <c r="H80" s="62"/>
      <c r="I80" s="62"/>
      <c r="J80" s="62"/>
      <c r="K80" s="43"/>
    </row>
    <row r="81" spans="1:11" ht="15" customHeight="1" x14ac:dyDescent="0.2">
      <c r="A81" s="62"/>
      <c r="B81" s="62"/>
      <c r="C81" s="62"/>
      <c r="D81" s="62"/>
      <c r="E81" s="62"/>
      <c r="F81" s="62"/>
      <c r="G81" s="62"/>
      <c r="H81" s="62"/>
      <c r="I81" s="62"/>
      <c r="J81" s="62"/>
      <c r="K81" s="43"/>
    </row>
    <row r="82" spans="1:11" ht="15" customHeight="1" x14ac:dyDescent="0.2">
      <c r="A82" s="62"/>
      <c r="B82" s="62"/>
      <c r="C82" s="62"/>
      <c r="D82" s="62"/>
      <c r="E82" s="62"/>
      <c r="F82" s="62"/>
      <c r="G82" s="62"/>
      <c r="H82" s="62"/>
      <c r="I82" s="62"/>
      <c r="J82" s="62"/>
      <c r="K82" s="43"/>
    </row>
    <row r="83" spans="1:11" ht="15" customHeight="1" x14ac:dyDescent="0.2">
      <c r="A83" s="62"/>
      <c r="B83" s="62"/>
      <c r="C83" s="62"/>
      <c r="D83" s="62"/>
      <c r="E83" s="62"/>
      <c r="F83" s="62"/>
      <c r="G83" s="62"/>
      <c r="H83" s="62"/>
      <c r="I83" s="62"/>
      <c r="J83" s="62"/>
      <c r="K83" s="43"/>
    </row>
    <row r="84" spans="1:11" ht="15" customHeight="1" x14ac:dyDescent="0.2">
      <c r="A84" s="62"/>
      <c r="B84" s="62"/>
      <c r="C84" s="62"/>
      <c r="D84" s="62"/>
      <c r="E84" s="62"/>
      <c r="F84" s="62"/>
      <c r="G84" s="62"/>
      <c r="H84" s="62"/>
      <c r="I84" s="62"/>
      <c r="J84" s="62"/>
      <c r="K84" s="43"/>
    </row>
    <row r="85" spans="1:11" ht="15" customHeight="1" x14ac:dyDescent="0.2">
      <c r="A85" s="62"/>
      <c r="B85" s="62"/>
      <c r="C85" s="62"/>
      <c r="D85" s="62"/>
      <c r="E85" s="62"/>
      <c r="F85" s="62"/>
      <c r="G85" s="62"/>
      <c r="H85" s="62"/>
      <c r="I85" s="62"/>
      <c r="J85" s="62"/>
      <c r="K85" s="43"/>
    </row>
    <row r="86" spans="1:11" ht="15" customHeight="1" x14ac:dyDescent="0.2">
      <c r="A86" s="62"/>
      <c r="B86" s="62"/>
      <c r="C86" s="62"/>
      <c r="D86" s="62"/>
      <c r="E86" s="62"/>
      <c r="F86" s="62"/>
      <c r="G86" s="62"/>
      <c r="H86" s="62"/>
      <c r="I86" s="62"/>
      <c r="J86" s="62"/>
      <c r="K86" s="43"/>
    </row>
    <row r="87" spans="1:11" ht="15" customHeight="1" x14ac:dyDescent="0.2">
      <c r="A87" s="62"/>
      <c r="B87" s="62"/>
      <c r="C87" s="62"/>
      <c r="D87" s="62"/>
      <c r="E87" s="62"/>
      <c r="F87" s="62"/>
      <c r="G87" s="62"/>
      <c r="H87" s="62"/>
      <c r="I87" s="62"/>
      <c r="J87" s="62"/>
      <c r="K87" s="43"/>
    </row>
    <row r="88" spans="1:11" ht="15" customHeight="1" x14ac:dyDescent="0.2">
      <c r="A88" s="62"/>
      <c r="B88" s="62"/>
      <c r="C88" s="62"/>
      <c r="D88" s="62"/>
      <c r="E88" s="62"/>
      <c r="F88" s="62"/>
      <c r="G88" s="62"/>
      <c r="H88" s="62"/>
      <c r="I88" s="62"/>
      <c r="J88" s="62"/>
      <c r="K88" s="43"/>
    </row>
    <row r="89" spans="1:11" ht="15" customHeight="1" x14ac:dyDescent="0.2">
      <c r="A89" s="62"/>
      <c r="B89" s="62"/>
      <c r="C89" s="62"/>
      <c r="D89" s="62"/>
      <c r="E89" s="62"/>
      <c r="F89" s="62"/>
      <c r="G89" s="62"/>
      <c r="H89" s="62"/>
      <c r="I89" s="62"/>
      <c r="J89" s="62"/>
      <c r="K89" s="43"/>
    </row>
    <row r="90" spans="1:11" ht="15" customHeight="1" x14ac:dyDescent="0.2">
      <c r="A90" s="62"/>
      <c r="B90" s="62"/>
      <c r="C90" s="62"/>
      <c r="D90" s="62"/>
      <c r="E90" s="62"/>
      <c r="F90" s="62"/>
      <c r="G90" s="62"/>
      <c r="H90" s="62"/>
      <c r="I90" s="62"/>
      <c r="J90" s="62"/>
      <c r="K90" s="43"/>
    </row>
    <row r="91" spans="1:11" ht="15" customHeight="1" x14ac:dyDescent="0.2">
      <c r="A91" s="62"/>
      <c r="B91" s="62"/>
      <c r="C91" s="62"/>
      <c r="D91" s="62"/>
      <c r="E91" s="62"/>
      <c r="F91" s="62"/>
      <c r="G91" s="62"/>
      <c r="H91" s="62"/>
      <c r="I91" s="62"/>
      <c r="J91" s="62"/>
      <c r="K91" s="43"/>
    </row>
    <row r="92" spans="1:11" ht="15" customHeight="1" x14ac:dyDescent="0.2">
      <c r="A92" s="62"/>
      <c r="B92" s="62"/>
      <c r="C92" s="62"/>
      <c r="D92" s="62"/>
      <c r="E92" s="62"/>
      <c r="F92" s="62"/>
      <c r="G92" s="62"/>
      <c r="H92" s="62"/>
      <c r="I92" s="62"/>
      <c r="J92" s="62"/>
      <c r="K92" s="43"/>
    </row>
    <row r="93" spans="1:11" ht="15" customHeight="1" x14ac:dyDescent="0.2">
      <c r="A93" s="62"/>
      <c r="B93" s="62"/>
      <c r="C93" s="62"/>
      <c r="D93" s="62"/>
      <c r="E93" s="62"/>
      <c r="F93" s="62"/>
      <c r="G93" s="62"/>
      <c r="H93" s="62"/>
      <c r="I93" s="62"/>
      <c r="J93" s="62"/>
      <c r="K93" s="43"/>
    </row>
    <row r="94" spans="1:11" ht="15" customHeight="1" x14ac:dyDescent="0.2">
      <c r="A94" s="62"/>
      <c r="B94" s="62"/>
      <c r="C94" s="62"/>
      <c r="D94" s="62"/>
      <c r="E94" s="62"/>
      <c r="F94" s="62"/>
      <c r="G94" s="62"/>
      <c r="H94" s="62"/>
      <c r="I94" s="62"/>
      <c r="J94" s="62"/>
      <c r="K94" s="43"/>
    </row>
    <row r="95" spans="1:11" ht="15" customHeight="1" x14ac:dyDescent="0.2">
      <c r="A95" s="62"/>
      <c r="B95" s="62"/>
      <c r="C95" s="62"/>
      <c r="D95" s="62"/>
      <c r="E95" s="62"/>
      <c r="F95" s="62"/>
      <c r="G95" s="62"/>
      <c r="H95" s="62"/>
      <c r="I95" s="62"/>
      <c r="J95" s="62"/>
      <c r="K95" s="43"/>
    </row>
    <row r="96" spans="1:11" ht="15" customHeight="1" x14ac:dyDescent="0.2">
      <c r="A96" s="62"/>
      <c r="B96" s="62"/>
      <c r="C96" s="62"/>
      <c r="D96" s="62"/>
      <c r="E96" s="62"/>
      <c r="F96" s="62"/>
      <c r="G96" s="62"/>
      <c r="H96" s="62"/>
      <c r="I96" s="62"/>
      <c r="J96" s="62"/>
      <c r="K96" s="43"/>
    </row>
    <row r="97" spans="1:13" ht="15" customHeight="1" x14ac:dyDescent="0.2">
      <c r="A97" s="62"/>
      <c r="B97" s="62"/>
      <c r="C97" s="62"/>
      <c r="D97" s="62"/>
      <c r="E97" s="62"/>
      <c r="F97" s="62"/>
      <c r="G97" s="62"/>
      <c r="H97" s="62"/>
      <c r="I97" s="62"/>
      <c r="J97" s="62"/>
      <c r="K97" s="43"/>
    </row>
    <row r="98" spans="1:13" ht="15" customHeight="1" x14ac:dyDescent="0.2">
      <c r="A98" s="62"/>
      <c r="B98" s="62"/>
      <c r="C98" s="62"/>
      <c r="D98" s="62"/>
      <c r="E98" s="62"/>
      <c r="F98" s="62"/>
      <c r="G98" s="62"/>
      <c r="H98" s="62"/>
      <c r="I98" s="62"/>
      <c r="J98" s="62"/>
      <c r="K98" s="43"/>
    </row>
    <row r="99" spans="1:13" ht="15" customHeight="1" x14ac:dyDescent="0.2">
      <c r="A99" s="62"/>
      <c r="B99" s="62"/>
      <c r="C99" s="62"/>
      <c r="D99" s="62"/>
      <c r="E99" s="62"/>
      <c r="F99" s="62"/>
      <c r="G99" s="62"/>
      <c r="H99" s="62"/>
      <c r="I99" s="62"/>
      <c r="J99" s="62"/>
      <c r="K99" s="43"/>
    </row>
    <row r="100" spans="1:13" ht="15" customHeight="1" x14ac:dyDescent="0.2">
      <c r="A100" s="62"/>
      <c r="B100" s="62"/>
      <c r="C100" s="62"/>
      <c r="D100" s="62"/>
      <c r="E100" s="62"/>
      <c r="F100" s="62"/>
      <c r="G100" s="62"/>
      <c r="H100" s="62"/>
      <c r="I100" s="62"/>
      <c r="J100" s="62"/>
      <c r="K100" s="43"/>
    </row>
    <row r="101" spans="1:13" ht="15" customHeight="1" x14ac:dyDescent="0.2">
      <c r="A101" s="62"/>
      <c r="B101" s="62"/>
      <c r="C101" s="62"/>
      <c r="D101" s="62"/>
      <c r="E101" s="62"/>
      <c r="F101" s="62"/>
      <c r="G101" s="62"/>
      <c r="H101" s="62"/>
      <c r="I101" s="62"/>
      <c r="J101" s="62"/>
      <c r="K101" s="43"/>
    </row>
    <row r="102" spans="1:13" ht="15" customHeight="1" x14ac:dyDescent="0.2">
      <c r="A102" s="74" t="s">
        <v>207</v>
      </c>
      <c r="C102" s="75"/>
      <c r="D102" s="75"/>
      <c r="E102" s="43"/>
      <c r="F102" s="43"/>
      <c r="G102" s="43"/>
      <c r="H102" s="43"/>
      <c r="I102" s="43"/>
      <c r="J102" s="43"/>
      <c r="K102" s="43"/>
    </row>
    <row r="103" spans="1:13" ht="15" customHeight="1" x14ac:dyDescent="0.2">
      <c r="A103" s="43"/>
      <c r="B103" s="43"/>
      <c r="C103" s="77" t="s">
        <v>2</v>
      </c>
      <c r="D103" s="250" t="s">
        <v>1</v>
      </c>
      <c r="E103" s="250"/>
      <c r="F103" s="250"/>
      <c r="G103" s="43"/>
      <c r="H103" s="43"/>
      <c r="I103" s="43"/>
      <c r="J103" s="43"/>
      <c r="K103" s="43"/>
    </row>
    <row r="104" spans="1:13" ht="15" customHeight="1" x14ac:dyDescent="0.2">
      <c r="A104" s="43"/>
      <c r="B104" s="43"/>
      <c r="C104" s="77"/>
      <c r="D104" s="77"/>
      <c r="E104" s="251"/>
      <c r="F104" s="251"/>
      <c r="G104" s="43"/>
      <c r="H104" s="43"/>
      <c r="I104" s="43"/>
      <c r="J104" s="43"/>
      <c r="K104" s="43"/>
    </row>
    <row r="105" spans="1:13" ht="15" customHeight="1" x14ac:dyDescent="0.2">
      <c r="A105" s="43"/>
      <c r="B105" s="78" t="s">
        <v>7</v>
      </c>
      <c r="C105" s="43"/>
      <c r="D105" s="43"/>
      <c r="E105" s="43"/>
      <c r="F105" s="43"/>
      <c r="G105" s="43"/>
      <c r="H105" s="43"/>
      <c r="I105" s="43"/>
      <c r="J105" s="43"/>
      <c r="K105" s="43"/>
    </row>
    <row r="106" spans="1:13" ht="15" customHeight="1" x14ac:dyDescent="0.2">
      <c r="A106" s="43"/>
      <c r="B106" s="43"/>
      <c r="C106" s="43"/>
      <c r="D106" s="43"/>
      <c r="E106" s="43"/>
      <c r="F106" s="43"/>
      <c r="G106" s="43"/>
      <c r="H106" s="43"/>
      <c r="I106" s="43"/>
      <c r="J106" s="43"/>
      <c r="K106" s="43"/>
    </row>
    <row r="107" spans="1:13" ht="15" customHeight="1" x14ac:dyDescent="0.2">
      <c r="B107" s="80" t="s">
        <v>3</v>
      </c>
      <c r="C107" s="43"/>
      <c r="D107" s="43"/>
      <c r="E107" s="43"/>
      <c r="F107" s="43"/>
      <c r="G107" s="43"/>
      <c r="H107" s="43"/>
      <c r="I107" s="43"/>
      <c r="J107" s="43"/>
      <c r="K107" s="43"/>
    </row>
    <row r="108" spans="1:13" ht="15" customHeight="1" x14ac:dyDescent="0.2">
      <c r="A108" s="43"/>
      <c r="B108" s="79" t="s">
        <v>5</v>
      </c>
      <c r="C108" s="75" t="s">
        <v>6</v>
      </c>
      <c r="D108" s="75"/>
      <c r="E108" s="75"/>
      <c r="F108" s="75"/>
      <c r="G108" s="75"/>
      <c r="H108" s="75"/>
      <c r="I108" s="75"/>
      <c r="J108" s="78"/>
      <c r="K108" s="43"/>
    </row>
    <row r="109" spans="1:13" ht="15" customHeight="1" x14ac:dyDescent="0.2">
      <c r="A109" s="43"/>
      <c r="B109" s="43"/>
      <c r="C109" s="75" t="s">
        <v>4</v>
      </c>
      <c r="D109" s="75"/>
      <c r="E109" s="75"/>
      <c r="F109" s="75"/>
      <c r="G109" s="75"/>
      <c r="H109" s="75"/>
      <c r="I109" s="75"/>
      <c r="J109" s="78"/>
      <c r="K109" s="43"/>
    </row>
    <row r="110" spans="1:13" ht="15" customHeight="1" x14ac:dyDescent="0.2">
      <c r="A110" s="43"/>
      <c r="B110" s="43"/>
      <c r="C110" s="43"/>
      <c r="D110" s="43"/>
      <c r="E110" s="43"/>
      <c r="F110" s="75"/>
      <c r="G110" s="75"/>
      <c r="H110" s="75"/>
      <c r="I110" s="75"/>
      <c r="J110" s="78"/>
      <c r="K110" s="43"/>
    </row>
    <row r="111" spans="1:13" ht="15" customHeight="1" x14ac:dyDescent="0.2">
      <c r="A111" s="81"/>
      <c r="B111" s="81"/>
      <c r="C111" s="82"/>
      <c r="D111" s="82"/>
      <c r="E111" s="82"/>
      <c r="F111" s="82"/>
      <c r="G111" s="82"/>
      <c r="H111" s="82"/>
      <c r="I111" s="82"/>
      <c r="J111" s="82"/>
      <c r="K111" s="75"/>
      <c r="L111" s="209"/>
      <c r="M111" s="209"/>
    </row>
    <row r="112" spans="1:13" ht="15" customHeight="1" x14ac:dyDescent="0.2">
      <c r="A112" s="43"/>
      <c r="B112" s="43"/>
      <c r="C112" s="43"/>
      <c r="D112" s="43"/>
      <c r="E112" s="43"/>
      <c r="F112" s="43"/>
      <c r="G112" s="43"/>
      <c r="H112" s="43"/>
      <c r="I112" s="43"/>
      <c r="J112" s="43"/>
      <c r="K112" s="43"/>
    </row>
    <row r="113" spans="1:11" ht="15" customHeight="1" x14ac:dyDescent="0.2">
      <c r="A113" s="43"/>
      <c r="B113" s="43"/>
      <c r="C113" s="43"/>
      <c r="D113" s="43"/>
      <c r="E113" s="43"/>
      <c r="F113" s="43"/>
      <c r="G113" s="43"/>
      <c r="H113" s="43"/>
      <c r="I113" s="43"/>
      <c r="J113" s="43"/>
      <c r="K113" s="43"/>
    </row>
    <row r="114" spans="1:11" ht="15" customHeight="1" x14ac:dyDescent="0.2">
      <c r="A114" s="43"/>
      <c r="B114" s="43"/>
      <c r="C114" s="43"/>
      <c r="D114" s="43"/>
      <c r="E114" s="43"/>
      <c r="F114" s="43"/>
      <c r="G114" s="43"/>
      <c r="H114" s="43"/>
      <c r="I114" s="43"/>
      <c r="J114" s="43"/>
      <c r="K114" s="43"/>
    </row>
  </sheetData>
  <sheetProtection sheet="1" objects="1" scenarios="1"/>
  <mergeCells count="9">
    <mergeCell ref="A1:A2"/>
    <mergeCell ref="D103:F103"/>
    <mergeCell ref="E104:F104"/>
    <mergeCell ref="B31:B34"/>
    <mergeCell ref="B35:B38"/>
    <mergeCell ref="B39:B42"/>
    <mergeCell ref="B1:G2"/>
    <mergeCell ref="B23:B26"/>
    <mergeCell ref="B27:B30"/>
  </mergeCells>
  <phoneticPr fontId="2"/>
  <hyperlinks>
    <hyperlink ref="D103" r:id="rId1" xr:uid="{BE35DEA9-23A0-42E1-9206-ABB5AA3172BB}"/>
  </hyperlinks>
  <pageMargins left="0.7" right="0.7" top="0.75" bottom="0.75" header="0.3" footer="0.3"/>
  <pageSetup paperSize="9" orientation="portrait" horizontalDpi="360" verticalDpi="360" r:id="rId2"/>
  <ignoredErrors>
    <ignoredError sqref="C7:C17" unlockedFormula="1"/>
    <ignoredError sqref="E65:I65" formula="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序章ジレンマ</vt:lpstr>
      <vt:lpstr>イノベーション</vt:lpstr>
      <vt:lpstr>成果予測</vt:lpstr>
      <vt:lpstr>五ヵ年成長計画</vt:lpstr>
      <vt:lpstr>イノベーション!Print_Area</vt:lpstr>
      <vt:lpstr>五ヵ年成長計画!Print_Area</vt:lpstr>
      <vt:lpstr>序章ジレンマ!Print_Area</vt:lpstr>
      <vt:lpstr>成果予測!Print_Area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長山伸作</dc:creator>
  <cp:lastModifiedBy>長山伸作</cp:lastModifiedBy>
  <cp:lastPrinted>2023-01-14T14:58:39Z</cp:lastPrinted>
  <dcterms:created xsi:type="dcterms:W3CDTF">2021-04-01T09:13:41Z</dcterms:created>
  <dcterms:modified xsi:type="dcterms:W3CDTF">2023-01-14T16:18:17Z</dcterms:modified>
</cp:coreProperties>
</file>