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nag\OneDrive\デスクトップ\経営セミナー\6.日々ロク191210\"/>
    </mc:Choice>
  </mc:AlternateContent>
  <xr:revisionPtr revIDLastSave="21" documentId="11_BBCAA837D6DB89162ADA5E3CD965A2F67745F5E5" xr6:coauthVersionLast="45" xr6:coauthVersionMax="45" xr10:uidLastSave="{CAC3DC9C-6444-4AEC-8026-AFCDED7C0A05}"/>
  <bookViews>
    <workbookView xWindow="2100" yWindow="0" windowWidth="17508" windowHeight="12252" xr2:uid="{00000000-000D-0000-FFFF-FFFF00000000}"/>
  </bookViews>
  <sheets>
    <sheet name="三分析" sheetId="1" r:id="rId1"/>
  </sheets>
  <definedNames>
    <definedName name="_xlnm.Print_Area" localSheetId="0">三分析!$A$1:$M$176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 l="1"/>
  <c r="C58" i="1"/>
  <c r="C57" i="1"/>
  <c r="C56" i="1"/>
  <c r="C55" i="1"/>
  <c r="C54" i="1"/>
  <c r="B59" i="1" l="1"/>
  <c r="B58" i="1"/>
  <c r="B57" i="1"/>
  <c r="B56" i="1"/>
  <c r="B55" i="1"/>
  <c r="B54" i="1"/>
  <c r="P89" i="1" l="1"/>
  <c r="P109" i="1"/>
  <c r="P110" i="1"/>
  <c r="P111" i="1"/>
  <c r="P108" i="1"/>
  <c r="P105" i="1"/>
  <c r="P106" i="1"/>
  <c r="P107" i="1"/>
  <c r="P104" i="1"/>
  <c r="P96" i="1"/>
  <c r="P97" i="1"/>
  <c r="P98" i="1"/>
  <c r="P99" i="1"/>
  <c r="P100" i="1"/>
  <c r="P101" i="1"/>
  <c r="P102" i="1"/>
  <c r="P103" i="1"/>
  <c r="P95" i="1"/>
  <c r="L117" i="1"/>
  <c r="L110" i="1"/>
  <c r="L103" i="1" l="1"/>
  <c r="D138" i="1" l="1"/>
  <c r="P125" i="1"/>
  <c r="P126" i="1"/>
  <c r="P127" i="1"/>
  <c r="P128" i="1"/>
  <c r="P129" i="1"/>
  <c r="P130" i="1"/>
  <c r="P131" i="1"/>
  <c r="P124" i="1"/>
  <c r="O131" i="1"/>
  <c r="O130" i="1"/>
  <c r="O129" i="1"/>
  <c r="O128" i="1"/>
  <c r="O127" i="1"/>
  <c r="O126" i="1"/>
  <c r="O125" i="1"/>
  <c r="O124" i="1"/>
  <c r="J78" i="1" l="1"/>
  <c r="J80" i="1" l="1"/>
  <c r="H85" i="1" s="1"/>
  <c r="P88" i="1"/>
  <c r="J79" i="1"/>
  <c r="H86" i="1" l="1"/>
  <c r="P86" i="1" s="1"/>
  <c r="P85" i="1"/>
  <c r="M98" i="1"/>
  <c r="Q99" i="1" s="1"/>
  <c r="M95" i="1"/>
  <c r="Q96" i="1" s="1"/>
  <c r="M100" i="1"/>
  <c r="Q101" i="1" s="1"/>
  <c r="M97" i="1"/>
  <c r="Q98" i="1" s="1"/>
  <c r="M101" i="1"/>
  <c r="Q102" i="1" s="1"/>
  <c r="M102" i="1"/>
  <c r="Q103" i="1" s="1"/>
  <c r="M99" i="1"/>
  <c r="Q100" i="1" s="1"/>
  <c r="M94" i="1"/>
  <c r="M96" i="1"/>
  <c r="Q97" i="1" s="1"/>
  <c r="O76" i="1"/>
  <c r="O74" i="1"/>
  <c r="O86" i="1" s="1"/>
  <c r="O75" i="1"/>
  <c r="O87" i="1" s="1"/>
  <c r="O73" i="1"/>
  <c r="O85" i="1" s="1"/>
  <c r="M106" i="1" l="1"/>
  <c r="Q104" i="1" s="1"/>
  <c r="M109" i="1"/>
  <c r="Q107" i="1" s="1"/>
  <c r="M108" i="1"/>
  <c r="Q106" i="1" s="1"/>
  <c r="M107" i="1"/>
  <c r="Q105" i="1" s="1"/>
  <c r="Q95" i="1"/>
  <c r="M103" i="1"/>
  <c r="P74" i="1"/>
  <c r="G87" i="1"/>
  <c r="P73" i="1"/>
  <c r="M110" i="1" l="1"/>
  <c r="H87" i="1"/>
  <c r="P87" i="1" s="1"/>
  <c r="P90" i="1" l="1"/>
  <c r="P91" i="1" s="1"/>
  <c r="M116" i="1"/>
  <c r="Q111" i="1" s="1"/>
  <c r="M113" i="1"/>
  <c r="Q108" i="1" s="1"/>
  <c r="M114" i="1"/>
  <c r="Q109" i="1" s="1"/>
  <c r="M115" i="1"/>
  <c r="P75" i="1"/>
  <c r="H88" i="1"/>
  <c r="P76" i="1" l="1"/>
  <c r="H131" i="1"/>
  <c r="P134" i="1" s="1"/>
  <c r="M117" i="1"/>
  <c r="Q110" i="1"/>
</calcChain>
</file>

<file path=xl/sharedStrings.xml><?xml version="1.0" encoding="utf-8"?>
<sst xmlns="http://schemas.openxmlformats.org/spreadsheetml/2006/main" count="272" uniqueCount="252">
  <si>
    <t>財務力</t>
    <rPh sb="0" eb="2">
      <t>ザイム</t>
    </rPh>
    <rPh sb="2" eb="3">
      <t>リョク</t>
    </rPh>
    <phoneticPr fontId="1"/>
  </si>
  <si>
    <t>顧客力</t>
    <rPh sb="0" eb="2">
      <t>コキャク</t>
    </rPh>
    <rPh sb="2" eb="3">
      <t>リョク</t>
    </rPh>
    <phoneticPr fontId="1"/>
  </si>
  <si>
    <t>業務力</t>
    <rPh sb="0" eb="2">
      <t>ギョウム</t>
    </rPh>
    <rPh sb="2" eb="3">
      <t>リョク</t>
    </rPh>
    <phoneticPr fontId="1"/>
  </si>
  <si>
    <t>人材力</t>
    <rPh sb="0" eb="2">
      <t>ジンザイ</t>
    </rPh>
    <rPh sb="2" eb="3">
      <t>リョク</t>
    </rPh>
    <phoneticPr fontId="1"/>
  </si>
  <si>
    <t>開発力</t>
    <rPh sb="0" eb="2">
      <t>カイハツ</t>
    </rPh>
    <rPh sb="2" eb="3">
      <t>リョク</t>
    </rPh>
    <phoneticPr fontId="1"/>
  </si>
  <si>
    <t>基盤力</t>
    <rPh sb="0" eb="2">
      <t>キバン</t>
    </rPh>
    <rPh sb="2" eb="3">
      <t>リョク</t>
    </rPh>
    <phoneticPr fontId="1"/>
  </si>
  <si>
    <t>解説</t>
    <rPh sb="0" eb="2">
      <t>カイセツ</t>
    </rPh>
    <phoneticPr fontId="1"/>
  </si>
  <si>
    <t>職務三課業</t>
    <rPh sb="0" eb="2">
      <t>ショクム</t>
    </rPh>
    <rPh sb="2" eb="3">
      <t>サン</t>
    </rPh>
    <rPh sb="3" eb="5">
      <t>カギョウ</t>
    </rPh>
    <phoneticPr fontId="1"/>
  </si>
  <si>
    <t>主要課業</t>
    <rPh sb="0" eb="2">
      <t>シュヨウ</t>
    </rPh>
    <rPh sb="2" eb="4">
      <t>カギョウ</t>
    </rPh>
    <phoneticPr fontId="1"/>
  </si>
  <si>
    <t>従属課業</t>
    <rPh sb="0" eb="2">
      <t>ジュウゾク</t>
    </rPh>
    <rPh sb="2" eb="4">
      <t>カギョウ</t>
    </rPh>
    <phoneticPr fontId="1"/>
  </si>
  <si>
    <t>協調課業</t>
    <rPh sb="0" eb="2">
      <t>キョウチョウ</t>
    </rPh>
    <rPh sb="2" eb="4">
      <t>カギョウ</t>
    </rPh>
    <phoneticPr fontId="1"/>
  </si>
  <si>
    <t>比率100%</t>
    <rPh sb="0" eb="2">
      <t>ヒリツ</t>
    </rPh>
    <phoneticPr fontId="1"/>
  </si>
  <si>
    <t>合計時間</t>
    <rPh sb="0" eb="2">
      <t>ゴウケイ</t>
    </rPh>
    <rPh sb="2" eb="4">
      <t>ジカン</t>
    </rPh>
    <phoneticPr fontId="1"/>
  </si>
  <si>
    <t>職務の三課業分類で、ムダを排し効果的な労働時間と人材数の最適化を図り、生産性の向上により財務基盤の将来安全性を高める</t>
    <rPh sb="0" eb="2">
      <t>ショクム</t>
    </rPh>
    <rPh sb="3" eb="4">
      <t>サン</t>
    </rPh>
    <rPh sb="4" eb="6">
      <t>カギョウ</t>
    </rPh>
    <rPh sb="6" eb="8">
      <t>ブンルイ</t>
    </rPh>
    <rPh sb="13" eb="14">
      <t>ハイ</t>
    </rPh>
    <rPh sb="15" eb="18">
      <t>コウカテキ</t>
    </rPh>
    <rPh sb="19" eb="21">
      <t>ロウドウ</t>
    </rPh>
    <rPh sb="21" eb="23">
      <t>ジカン</t>
    </rPh>
    <rPh sb="24" eb="26">
      <t>ジンザイ</t>
    </rPh>
    <rPh sb="26" eb="27">
      <t>スウ</t>
    </rPh>
    <rPh sb="28" eb="31">
      <t>サイテキカ</t>
    </rPh>
    <rPh sb="32" eb="33">
      <t>ハカ</t>
    </rPh>
    <rPh sb="35" eb="38">
      <t>セイサンセイ</t>
    </rPh>
    <rPh sb="39" eb="41">
      <t>コウジョウ</t>
    </rPh>
    <rPh sb="44" eb="46">
      <t>ザイム</t>
    </rPh>
    <rPh sb="46" eb="48">
      <t>キバン</t>
    </rPh>
    <rPh sb="49" eb="51">
      <t>ショウライ</t>
    </rPh>
    <rPh sb="51" eb="54">
      <t>アンゼンセイ</t>
    </rPh>
    <rPh sb="55" eb="56">
      <t>タカ</t>
    </rPh>
    <phoneticPr fontId="1"/>
  </si>
  <si>
    <t>目標管理「日々ロク」の運用と風土化で、組織を活性化し、生産性の向上で経営体質を健全強化する</t>
    <rPh sb="0" eb="2">
      <t>モクヒョウ</t>
    </rPh>
    <rPh sb="2" eb="4">
      <t>カンリ</t>
    </rPh>
    <rPh sb="5" eb="7">
      <t>ヒビ</t>
    </rPh>
    <rPh sb="11" eb="13">
      <t>ウンヨウ</t>
    </rPh>
    <rPh sb="14" eb="16">
      <t>フウド</t>
    </rPh>
    <rPh sb="16" eb="17">
      <t>カ</t>
    </rPh>
    <rPh sb="19" eb="21">
      <t>ソシキ</t>
    </rPh>
    <rPh sb="22" eb="25">
      <t>カッセイカ</t>
    </rPh>
    <rPh sb="27" eb="30">
      <t>セイサンセイ</t>
    </rPh>
    <rPh sb="31" eb="33">
      <t>コウジョウ</t>
    </rPh>
    <rPh sb="34" eb="36">
      <t>ケイエイ</t>
    </rPh>
    <rPh sb="36" eb="38">
      <t>タイシツ</t>
    </rPh>
    <rPh sb="39" eb="41">
      <t>ケンゼン</t>
    </rPh>
    <rPh sb="41" eb="43">
      <t>キョウカ</t>
    </rPh>
    <phoneticPr fontId="1"/>
  </si>
  <si>
    <t>「日々ロク」の三つの活動方針</t>
    <rPh sb="1" eb="3">
      <t>ヒビ</t>
    </rPh>
    <rPh sb="7" eb="8">
      <t>ミッ</t>
    </rPh>
    <rPh sb="10" eb="12">
      <t>カツドウ</t>
    </rPh>
    <rPh sb="12" eb="14">
      <t>ホウシン</t>
    </rPh>
    <phoneticPr fontId="1"/>
  </si>
  <si>
    <t>Ｐ・Ｆ・ドラッカー氏のＭＢＯ‐Ｓ（自律目標管理）を導入して、協調の自主的な職務分析、問題解決を通じてやる気モチベーションを高める</t>
    <rPh sb="9" eb="10">
      <t>シ</t>
    </rPh>
    <rPh sb="17" eb="19">
      <t>ジリツ</t>
    </rPh>
    <rPh sb="19" eb="21">
      <t>モクヒョウ</t>
    </rPh>
    <rPh sb="21" eb="23">
      <t>カンリ</t>
    </rPh>
    <rPh sb="25" eb="27">
      <t>ドウニュウ</t>
    </rPh>
    <rPh sb="30" eb="32">
      <t>キョウチョウ</t>
    </rPh>
    <rPh sb="33" eb="36">
      <t>ジシュテキ</t>
    </rPh>
    <rPh sb="37" eb="39">
      <t>ショクム</t>
    </rPh>
    <rPh sb="39" eb="41">
      <t>ブンセキ</t>
    </rPh>
    <rPh sb="42" eb="44">
      <t>モンダイ</t>
    </rPh>
    <rPh sb="44" eb="46">
      <t>カイケツ</t>
    </rPh>
    <rPh sb="47" eb="48">
      <t>ツウ</t>
    </rPh>
    <rPh sb="52" eb="53">
      <t>キ</t>
    </rPh>
    <rPh sb="61" eb="62">
      <t>タカ</t>
    </rPh>
    <phoneticPr fontId="1"/>
  </si>
  <si>
    <t>バランススコアカードの財務・顧客・業務・人材の４つの視点で遂行職務を公平に定量自動評価し、社員が納得する待遇改善を図る</t>
    <rPh sb="11" eb="13">
      <t>ザイム</t>
    </rPh>
    <rPh sb="14" eb="16">
      <t>コキャク</t>
    </rPh>
    <rPh sb="17" eb="19">
      <t>ギョウム</t>
    </rPh>
    <rPh sb="20" eb="22">
      <t>ジンザイ</t>
    </rPh>
    <rPh sb="26" eb="28">
      <t>シテン</t>
    </rPh>
    <rPh sb="29" eb="31">
      <t>スイコウ</t>
    </rPh>
    <rPh sb="31" eb="33">
      <t>ショクム</t>
    </rPh>
    <rPh sb="34" eb="36">
      <t>コウヘイ</t>
    </rPh>
    <rPh sb="37" eb="39">
      <t>テイリョウ</t>
    </rPh>
    <rPh sb="39" eb="41">
      <t>ジドウ</t>
    </rPh>
    <rPh sb="41" eb="43">
      <t>ヒョウカ</t>
    </rPh>
    <rPh sb="45" eb="47">
      <t>シャイン</t>
    </rPh>
    <rPh sb="48" eb="50">
      <t>ナットク</t>
    </rPh>
    <rPh sb="52" eb="54">
      <t>タイグウ</t>
    </rPh>
    <rPh sb="54" eb="56">
      <t>カイゼン</t>
    </rPh>
    <rPh sb="57" eb="58">
      <t>ハカ</t>
    </rPh>
    <phoneticPr fontId="1"/>
  </si>
  <si>
    <t>経営力の６バランス分析</t>
    <rPh sb="0" eb="3">
      <t>ケイエイリョク</t>
    </rPh>
    <rPh sb="9" eb="11">
      <t>ブンセキ</t>
    </rPh>
    <phoneticPr fontId="1"/>
  </si>
  <si>
    <t>ＢＳＣ‐４視点分析評価</t>
    <rPh sb="5" eb="7">
      <t>シテン</t>
    </rPh>
    <rPh sb="7" eb="9">
      <t>ブンセキ</t>
    </rPh>
    <rPh sb="9" eb="11">
      <t>ヒョウカ</t>
    </rPh>
    <phoneticPr fontId="1"/>
  </si>
  <si>
    <t>職務を主要課業、従属課業、協調課業に分類して、ムダの排除と効果的な働き方で労働時間を最適化する</t>
    <rPh sb="0" eb="2">
      <t>ショクム</t>
    </rPh>
    <rPh sb="3" eb="5">
      <t>シュヨウ</t>
    </rPh>
    <rPh sb="5" eb="7">
      <t>カギョウ</t>
    </rPh>
    <rPh sb="8" eb="10">
      <t>ジュウゾク</t>
    </rPh>
    <rPh sb="10" eb="12">
      <t>カギョウ</t>
    </rPh>
    <rPh sb="13" eb="15">
      <t>キョウチョウ</t>
    </rPh>
    <rPh sb="15" eb="17">
      <t>カギョウ</t>
    </rPh>
    <rPh sb="18" eb="20">
      <t>ブンルイ</t>
    </rPh>
    <rPh sb="26" eb="28">
      <t>ハイジョ</t>
    </rPh>
    <rPh sb="29" eb="32">
      <t>コウカテキ</t>
    </rPh>
    <rPh sb="33" eb="34">
      <t>ハタラ</t>
    </rPh>
    <rPh sb="35" eb="36">
      <t>カタ</t>
    </rPh>
    <rPh sb="37" eb="39">
      <t>ロウドウ</t>
    </rPh>
    <rPh sb="39" eb="41">
      <t>ジカン</t>
    </rPh>
    <rPh sb="42" eb="45">
      <t>サイテキカ</t>
    </rPh>
    <phoneticPr fontId="1"/>
  </si>
  <si>
    <t>バランススコアカードによる財務、顧客、業務、人材の４つの指標の予実達成率で公平に成果を評価する</t>
    <rPh sb="13" eb="15">
      <t>ザイム</t>
    </rPh>
    <rPh sb="16" eb="18">
      <t>コキャク</t>
    </rPh>
    <rPh sb="19" eb="21">
      <t>ギョウム</t>
    </rPh>
    <rPh sb="22" eb="24">
      <t>ジンザイ</t>
    </rPh>
    <rPh sb="28" eb="30">
      <t>シヒョウ</t>
    </rPh>
    <rPh sb="31" eb="33">
      <t>ヨジツ</t>
    </rPh>
    <rPh sb="33" eb="36">
      <t>タッセイリツ</t>
    </rPh>
    <rPh sb="37" eb="39">
      <t>コウヘイ</t>
    </rPh>
    <rPh sb="40" eb="42">
      <t>セイカ</t>
    </rPh>
    <rPh sb="43" eb="45">
      <t>ヒョウカ</t>
    </rPh>
    <phoneticPr fontId="1"/>
  </si>
  <si>
    <t>職務の三課業労働分析</t>
    <rPh sb="0" eb="2">
      <t>ショクム</t>
    </rPh>
    <rPh sb="3" eb="4">
      <t>サン</t>
    </rPh>
    <rPh sb="4" eb="6">
      <t>カギョウ</t>
    </rPh>
    <rPh sb="6" eb="8">
      <t>ロウドウ</t>
    </rPh>
    <rPh sb="8" eb="10">
      <t>ブンセキ</t>
    </rPh>
    <phoneticPr fontId="1"/>
  </si>
  <si>
    <t>日々ロクは、３つの分析で人材の成長を図り経営体質を強化する</t>
    <rPh sb="0" eb="2">
      <t>ヒビ</t>
    </rPh>
    <rPh sb="9" eb="11">
      <t>ブンセキ</t>
    </rPh>
    <rPh sb="12" eb="14">
      <t>ジンザイ</t>
    </rPh>
    <rPh sb="15" eb="17">
      <t>セイチョウ</t>
    </rPh>
    <rPh sb="18" eb="19">
      <t>ハカ</t>
    </rPh>
    <rPh sb="20" eb="22">
      <t>ケイエイ</t>
    </rPh>
    <rPh sb="22" eb="24">
      <t>タイシツ</t>
    </rPh>
    <rPh sb="25" eb="27">
      <t>キョウカ</t>
    </rPh>
    <phoneticPr fontId="1"/>
  </si>
  <si>
    <t>年間休日は何日ですか</t>
    <rPh sb="0" eb="2">
      <t>ネンカン</t>
    </rPh>
    <rPh sb="2" eb="4">
      <t>キュウジツ</t>
    </rPh>
    <rPh sb="5" eb="7">
      <t>ナンニチ</t>
    </rPh>
    <phoneticPr fontId="1"/>
  </si>
  <si>
    <t>日　※土日祝祭日は年間120日です</t>
    <rPh sb="0" eb="1">
      <t>ニチ</t>
    </rPh>
    <rPh sb="3" eb="5">
      <t>ドニチ</t>
    </rPh>
    <rPh sb="5" eb="8">
      <t>シュクサイジツ</t>
    </rPh>
    <rPh sb="9" eb="11">
      <t>ネンカン</t>
    </rPh>
    <rPh sb="14" eb="15">
      <t>ニチ</t>
    </rPh>
    <phoneticPr fontId="1"/>
  </si>
  <si>
    <t>年間有給休暇は平均何日ですか</t>
    <rPh sb="0" eb="2">
      <t>ネンカン</t>
    </rPh>
    <rPh sb="2" eb="4">
      <t>ユウキュウ</t>
    </rPh>
    <rPh sb="4" eb="6">
      <t>キュウカ</t>
    </rPh>
    <rPh sb="7" eb="9">
      <t>ヘイキン</t>
    </rPh>
    <rPh sb="9" eb="11">
      <t>ナンニチ</t>
    </rPh>
    <phoneticPr fontId="1"/>
  </si>
  <si>
    <t>日</t>
    <rPh sb="0" eb="1">
      <t>ニチ</t>
    </rPh>
    <phoneticPr fontId="1"/>
  </si>
  <si>
    <t>一日の所定労働時間は何時間ですか</t>
    <rPh sb="0" eb="2">
      <t>イチニチ</t>
    </rPh>
    <rPh sb="3" eb="5">
      <t>ショテイ</t>
    </rPh>
    <rPh sb="5" eb="7">
      <t>ロウドウ</t>
    </rPh>
    <rPh sb="7" eb="9">
      <t>ジカン</t>
    </rPh>
    <rPh sb="10" eb="13">
      <t>ナンジカン</t>
    </rPh>
    <phoneticPr fontId="1"/>
  </si>
  <si>
    <t>時間　※週40時間（＝5日×8時間）</t>
    <rPh sb="0" eb="2">
      <t>ジカン</t>
    </rPh>
    <rPh sb="4" eb="5">
      <t>シュウ</t>
    </rPh>
    <rPh sb="7" eb="9">
      <t>ジカン</t>
    </rPh>
    <rPh sb="12" eb="13">
      <t>ニチ</t>
    </rPh>
    <rPh sb="15" eb="17">
      <t>ジカン</t>
    </rPh>
    <phoneticPr fontId="1"/>
  </si>
  <si>
    <t>一日平均何時間、残業しますか</t>
    <rPh sb="0" eb="2">
      <t>イチニチ</t>
    </rPh>
    <rPh sb="2" eb="4">
      <t>ヘイキン</t>
    </rPh>
    <rPh sb="4" eb="7">
      <t>ナンジカン</t>
    </rPh>
    <rPh sb="8" eb="10">
      <t>ザンギョウ</t>
    </rPh>
    <phoneticPr fontId="1"/>
  </si>
  <si>
    <t>時間</t>
    <rPh sb="0" eb="2">
      <t>ジカン</t>
    </rPh>
    <phoneticPr fontId="1"/>
  </si>
  <si>
    <t>年間勤務日数は右の通り</t>
    <rPh sb="0" eb="2">
      <t>ネンカン</t>
    </rPh>
    <rPh sb="2" eb="4">
      <t>キンム</t>
    </rPh>
    <rPh sb="4" eb="6">
      <t>ニッスウ</t>
    </rPh>
    <rPh sb="7" eb="8">
      <t>ミギ</t>
    </rPh>
    <rPh sb="9" eb="10">
      <t>トオ</t>
    </rPh>
    <phoneticPr fontId="1"/>
  </si>
  <si>
    <t>日です</t>
    <rPh sb="0" eb="1">
      <t>ニチ</t>
    </rPh>
    <phoneticPr fontId="1"/>
  </si>
  <si>
    <t>時間（残業なし）</t>
    <rPh sb="0" eb="2">
      <t>ジカン</t>
    </rPh>
    <rPh sb="3" eb="5">
      <t>ザンギョウ</t>
    </rPh>
    <phoneticPr fontId="1"/>
  </si>
  <si>
    <t>時間（残業を含む）</t>
    <rPh sb="0" eb="2">
      <t>ジカン</t>
    </rPh>
    <rPh sb="3" eb="5">
      <t>ザンギョウ</t>
    </rPh>
    <rPh sb="6" eb="7">
      <t>フク</t>
    </rPh>
    <phoneticPr fontId="1"/>
  </si>
  <si>
    <r>
      <t>設問に関して、太枠内に半角数値で上書き</t>
    </r>
    <r>
      <rPr>
        <sz val="11"/>
        <color rgb="FFFF0000"/>
        <rFont val="ＭＳ Ｐゴシック"/>
        <family val="3"/>
        <charset val="128"/>
        <scheme val="minor"/>
      </rPr>
      <t>↓↓↓</t>
    </r>
    <r>
      <rPr>
        <sz val="11"/>
        <color theme="1"/>
        <rFont val="ＭＳ Ｐゴシック"/>
        <family val="3"/>
        <charset val="128"/>
        <scheme val="minor"/>
      </rPr>
      <t>して下さい</t>
    </r>
    <rPh sb="0" eb="2">
      <t>セツモン</t>
    </rPh>
    <rPh sb="3" eb="4">
      <t>カン</t>
    </rPh>
    <rPh sb="7" eb="9">
      <t>フトワク</t>
    </rPh>
    <rPh sb="9" eb="10">
      <t>ナイ</t>
    </rPh>
    <rPh sb="11" eb="13">
      <t>ハンカク</t>
    </rPh>
    <rPh sb="13" eb="15">
      <t>スウチ</t>
    </rPh>
    <rPh sb="16" eb="18">
      <t>ウワガ</t>
    </rPh>
    <rPh sb="24" eb="25">
      <t>クダ</t>
    </rPh>
    <phoneticPr fontId="1"/>
  </si>
  <si>
    <t>※橙色セルには計算式あり</t>
    <rPh sb="1" eb="3">
      <t>ダイダイイロ</t>
    </rPh>
    <rPh sb="7" eb="9">
      <t>ケイサン</t>
    </rPh>
    <rPh sb="9" eb="10">
      <t>シキ</t>
    </rPh>
    <phoneticPr fontId="1"/>
  </si>
  <si>
    <t>時間／日</t>
    <rPh sb="0" eb="2">
      <t>ジカン</t>
    </rPh>
    <rPh sb="3" eb="4">
      <t>ニチ</t>
    </rPh>
    <phoneticPr fontId="1"/>
  </si>
  <si>
    <t>通勤時間は往復平均何時間ですか</t>
    <rPh sb="0" eb="2">
      <t>ツウキン</t>
    </rPh>
    <rPh sb="2" eb="4">
      <t>ジカン</t>
    </rPh>
    <rPh sb="5" eb="7">
      <t>オウフク</t>
    </rPh>
    <rPh sb="7" eb="9">
      <t>ヘイキン</t>
    </rPh>
    <rPh sb="9" eb="12">
      <t>ナンジカン</t>
    </rPh>
    <phoneticPr fontId="1"/>
  </si>
  <si>
    <t>↓上書きして下さい</t>
    <rPh sb="1" eb="3">
      <t>ウワガ</t>
    </rPh>
    <rPh sb="6" eb="7">
      <t>クダ</t>
    </rPh>
    <phoneticPr fontId="1"/>
  </si>
  <si>
    <t>通勤時間</t>
    <rPh sb="0" eb="2">
      <t>ツウキン</t>
    </rPh>
    <rPh sb="2" eb="4">
      <t>ジカン</t>
    </rPh>
    <phoneticPr fontId="1"/>
  </si>
  <si>
    <t>睡眠時間</t>
    <rPh sb="0" eb="2">
      <t>スイミン</t>
    </rPh>
    <rPh sb="2" eb="4">
      <t>ジカン</t>
    </rPh>
    <phoneticPr fontId="1"/>
  </si>
  <si>
    <t>ライフ時間</t>
    <rPh sb="3" eb="5">
      <t>ジカン</t>
    </rPh>
    <phoneticPr fontId="1"/>
  </si>
  <si>
    <t>BSC視点</t>
    <rPh sb="3" eb="5">
      <t>シテン</t>
    </rPh>
    <phoneticPr fontId="1"/>
  </si>
  <si>
    <t>重要指標</t>
    <rPh sb="0" eb="2">
      <t>ジュウヨウ</t>
    </rPh>
    <rPh sb="2" eb="4">
      <t>シヒョウ</t>
    </rPh>
    <phoneticPr fontId="1"/>
  </si>
  <si>
    <t>財務</t>
    <rPh sb="0" eb="2">
      <t>ザイム</t>
    </rPh>
    <phoneticPr fontId="1"/>
  </si>
  <si>
    <t>顧客</t>
    <rPh sb="0" eb="2">
      <t>コキャク</t>
    </rPh>
    <phoneticPr fontId="1"/>
  </si>
  <si>
    <t>業務</t>
    <rPh sb="0" eb="2">
      <t>ギョウム</t>
    </rPh>
    <phoneticPr fontId="1"/>
  </si>
  <si>
    <t>人材</t>
    <rPh sb="0" eb="2">
      <t>ジンザイ</t>
    </rPh>
    <phoneticPr fontId="1"/>
  </si>
  <si>
    <t>売上高</t>
    <rPh sb="0" eb="2">
      <t>ウリアゲ</t>
    </rPh>
    <rPh sb="2" eb="3">
      <t>ダカ</t>
    </rPh>
    <phoneticPr fontId="1"/>
  </si>
  <si>
    <t>付加価値額</t>
    <rPh sb="0" eb="2">
      <t>フカ</t>
    </rPh>
    <rPh sb="2" eb="4">
      <t>カチ</t>
    </rPh>
    <rPh sb="4" eb="5">
      <t>ガク</t>
    </rPh>
    <phoneticPr fontId="1"/>
  </si>
  <si>
    <t>受注数</t>
    <rPh sb="0" eb="3">
      <t>ジュチュウスウ</t>
    </rPh>
    <phoneticPr fontId="1"/>
  </si>
  <si>
    <t>新規顧客数</t>
    <rPh sb="0" eb="2">
      <t>シンキ</t>
    </rPh>
    <rPh sb="2" eb="4">
      <t>コキャク</t>
    </rPh>
    <rPh sb="4" eb="5">
      <t>スウ</t>
    </rPh>
    <phoneticPr fontId="1"/>
  </si>
  <si>
    <t>訪問営業数</t>
    <rPh sb="0" eb="2">
      <t>ホウモン</t>
    </rPh>
    <rPh sb="2" eb="4">
      <t>エイギョウ</t>
    </rPh>
    <rPh sb="4" eb="5">
      <t>スウ</t>
    </rPh>
    <phoneticPr fontId="1"/>
  </si>
  <si>
    <t>販促展開数</t>
    <rPh sb="0" eb="2">
      <t>ハンソク</t>
    </rPh>
    <rPh sb="2" eb="4">
      <t>テンカイ</t>
    </rPh>
    <rPh sb="4" eb="5">
      <t>スウ</t>
    </rPh>
    <phoneticPr fontId="1"/>
  </si>
  <si>
    <t>企画書数</t>
    <rPh sb="0" eb="3">
      <t>キカクショ</t>
    </rPh>
    <rPh sb="3" eb="4">
      <t>スウ</t>
    </rPh>
    <phoneticPr fontId="1"/>
  </si>
  <si>
    <t>研修受講数</t>
    <rPh sb="0" eb="2">
      <t>ケンシュウ</t>
    </rPh>
    <rPh sb="2" eb="4">
      <t>ジュコウ</t>
    </rPh>
    <rPh sb="4" eb="5">
      <t>スウ</t>
    </rPh>
    <phoneticPr fontId="1"/>
  </si>
  <si>
    <t>目標達成率</t>
    <rPh sb="0" eb="2">
      <t>モクヒョウ</t>
    </rPh>
    <rPh sb="2" eb="5">
      <t>タッセイリツ</t>
    </rPh>
    <phoneticPr fontId="1"/>
  </si>
  <si>
    <t>備考</t>
    <rPh sb="0" eb="2">
      <t>ビコウ</t>
    </rPh>
    <phoneticPr fontId="1"/>
  </si>
  <si>
    <t>売上成長性は企業の持続発展には最重要の指標である</t>
    <rPh sb="0" eb="2">
      <t>ウリアゲ</t>
    </rPh>
    <rPh sb="2" eb="5">
      <t>セイチョウセイ</t>
    </rPh>
    <rPh sb="6" eb="8">
      <t>キギョウ</t>
    </rPh>
    <rPh sb="9" eb="11">
      <t>ジゾク</t>
    </rPh>
    <rPh sb="11" eb="13">
      <t>ハッテン</t>
    </rPh>
    <rPh sb="15" eb="18">
      <t>サイジュウヨウ</t>
    </rPh>
    <rPh sb="19" eb="21">
      <t>シヒョウ</t>
    </rPh>
    <phoneticPr fontId="1"/>
  </si>
  <si>
    <t>売上高に比例させる粗利率の確保。値下げ圧力に屈しないこと</t>
    <rPh sb="0" eb="2">
      <t>ウリアゲ</t>
    </rPh>
    <rPh sb="2" eb="3">
      <t>ダカ</t>
    </rPh>
    <rPh sb="4" eb="6">
      <t>ヒレイ</t>
    </rPh>
    <rPh sb="9" eb="11">
      <t>アラリ</t>
    </rPh>
    <rPh sb="11" eb="12">
      <t>リツ</t>
    </rPh>
    <rPh sb="13" eb="15">
      <t>カクホ</t>
    </rPh>
    <rPh sb="16" eb="18">
      <t>ネサ</t>
    </rPh>
    <rPh sb="19" eb="21">
      <t>アツリョク</t>
    </rPh>
    <rPh sb="22" eb="23">
      <t>クッ</t>
    </rPh>
    <phoneticPr fontId="1"/>
  </si>
  <si>
    <t>顧客数×成約率×リピート率。業務の訪問営業数に比例する</t>
    <rPh sb="0" eb="3">
      <t>コキャクスウ</t>
    </rPh>
    <rPh sb="4" eb="6">
      <t>セイヤク</t>
    </rPh>
    <rPh sb="6" eb="7">
      <t>リツ</t>
    </rPh>
    <rPh sb="12" eb="13">
      <t>リツ</t>
    </rPh>
    <rPh sb="14" eb="16">
      <t>ギョウム</t>
    </rPh>
    <rPh sb="17" eb="19">
      <t>ホウモン</t>
    </rPh>
    <rPh sb="19" eb="21">
      <t>エイギョウ</t>
    </rPh>
    <rPh sb="21" eb="22">
      <t>スウ</t>
    </rPh>
    <rPh sb="23" eb="25">
      <t>ヒレイ</t>
    </rPh>
    <phoneticPr fontId="1"/>
  </si>
  <si>
    <t>対顧客数獲得率は10%以上目標。顧客の創造は営業の本分</t>
    <rPh sb="0" eb="1">
      <t>タイ</t>
    </rPh>
    <rPh sb="1" eb="4">
      <t>コキャクスウ</t>
    </rPh>
    <rPh sb="4" eb="6">
      <t>カクトク</t>
    </rPh>
    <rPh sb="6" eb="7">
      <t>リツ</t>
    </rPh>
    <rPh sb="11" eb="13">
      <t>イジョウ</t>
    </rPh>
    <rPh sb="13" eb="15">
      <t>モクヒョウ</t>
    </rPh>
    <rPh sb="16" eb="18">
      <t>コキャク</t>
    </rPh>
    <rPh sb="19" eb="21">
      <t>ソウゾウ</t>
    </rPh>
    <rPh sb="22" eb="24">
      <t>エイギョウ</t>
    </rPh>
    <rPh sb="25" eb="27">
      <t>ホンブン</t>
    </rPh>
    <phoneticPr fontId="1"/>
  </si>
  <si>
    <t>展示会、ＤＭ、メール配信などで見込客情報収集とテレアポ接触</t>
    <rPh sb="0" eb="3">
      <t>テンジカイ</t>
    </rPh>
    <rPh sb="10" eb="12">
      <t>ハイシン</t>
    </rPh>
    <rPh sb="15" eb="17">
      <t>ミコ</t>
    </rPh>
    <rPh sb="17" eb="18">
      <t>キャク</t>
    </rPh>
    <rPh sb="18" eb="20">
      <t>ジョウホウ</t>
    </rPh>
    <rPh sb="20" eb="22">
      <t>シュウシュウ</t>
    </rPh>
    <rPh sb="27" eb="29">
      <t>セッショク</t>
    </rPh>
    <phoneticPr fontId="1"/>
  </si>
  <si>
    <t>成約率を上げる企画書・仕様書・見積書などの作成スキルアップ</t>
    <rPh sb="0" eb="2">
      <t>セイヤク</t>
    </rPh>
    <rPh sb="2" eb="3">
      <t>リツ</t>
    </rPh>
    <rPh sb="4" eb="5">
      <t>ア</t>
    </rPh>
    <rPh sb="7" eb="9">
      <t>キカク</t>
    </rPh>
    <rPh sb="9" eb="10">
      <t>ショ</t>
    </rPh>
    <rPh sb="11" eb="14">
      <t>シヨウショ</t>
    </rPh>
    <rPh sb="15" eb="18">
      <t>ミツモリショ</t>
    </rPh>
    <rPh sb="21" eb="23">
      <t>サクセイ</t>
    </rPh>
    <phoneticPr fontId="1"/>
  </si>
  <si>
    <t>プロモーション、プレゼンテーションなど営業スキルアップ研修</t>
    <rPh sb="19" eb="21">
      <t>エイギョウ</t>
    </rPh>
    <rPh sb="27" eb="29">
      <t>ケンシュウ</t>
    </rPh>
    <phoneticPr fontId="1"/>
  </si>
  <si>
    <t>法人営業職例</t>
    <rPh sb="0" eb="2">
      <t>ホウジン</t>
    </rPh>
    <rPh sb="2" eb="4">
      <t>エイギョウ</t>
    </rPh>
    <rPh sb="4" eb="5">
      <t>ショク</t>
    </rPh>
    <rPh sb="5" eb="6">
      <t>レイ</t>
    </rPh>
    <phoneticPr fontId="1"/>
  </si>
  <si>
    <t>時間当り生産性</t>
    <rPh sb="0" eb="2">
      <t>ジカン</t>
    </rPh>
    <rPh sb="2" eb="3">
      <t>アタ</t>
    </rPh>
    <rPh sb="4" eb="7">
      <t>セイサンセイ</t>
    </rPh>
    <phoneticPr fontId="1"/>
  </si>
  <si>
    <t>円　売上高－外注仕入</t>
    <rPh sb="0" eb="1">
      <t>エン</t>
    </rPh>
    <rPh sb="2" eb="4">
      <t>ウリアゲ</t>
    </rPh>
    <rPh sb="4" eb="5">
      <t>ダカ</t>
    </rPh>
    <rPh sb="6" eb="8">
      <t>ガイチュウ</t>
    </rPh>
    <rPh sb="8" eb="10">
      <t>シイレ</t>
    </rPh>
    <phoneticPr fontId="1"/>
  </si>
  <si>
    <t>円　付加価値額÷労働時間</t>
    <rPh sb="0" eb="1">
      <t>エン</t>
    </rPh>
    <rPh sb="2" eb="4">
      <t>フカ</t>
    </rPh>
    <rPh sb="4" eb="6">
      <t>カチ</t>
    </rPh>
    <rPh sb="6" eb="7">
      <t>ガク</t>
    </rPh>
    <rPh sb="8" eb="10">
      <t>ロウドウ</t>
    </rPh>
    <rPh sb="10" eb="12">
      <t>ジカン</t>
    </rPh>
    <phoneticPr fontId="1"/>
  </si>
  <si>
    <t>ＢＳＣ重要指標目標達成率</t>
    <rPh sb="3" eb="5">
      <t>ジュウヨウ</t>
    </rPh>
    <rPh sb="5" eb="7">
      <t>シヒョウ</t>
    </rPh>
    <rPh sb="7" eb="9">
      <t>モクヒョウ</t>
    </rPh>
    <rPh sb="9" eb="12">
      <t>タッセイリツ</t>
    </rPh>
    <phoneticPr fontId="1"/>
  </si>
  <si>
    <t>ＢＳＣ８重要指標評価点</t>
    <rPh sb="4" eb="6">
      <t>ジュウヨウ</t>
    </rPh>
    <rPh sb="6" eb="8">
      <t>シヒョウ</t>
    </rPh>
    <rPh sb="8" eb="11">
      <t>ヒョウカテン</t>
    </rPh>
    <phoneticPr fontId="1"/>
  </si>
  <si>
    <t>Point</t>
    <phoneticPr fontId="1"/>
  </si>
  <si>
    <t>※人事考課対象</t>
    <rPh sb="1" eb="3">
      <t>ジンジ</t>
    </rPh>
    <rPh sb="3" eb="5">
      <t>コウカ</t>
    </rPh>
    <rPh sb="5" eb="7">
      <t>タイショウ</t>
    </rPh>
    <phoneticPr fontId="1"/>
  </si>
  <si>
    <t>20位　日本</t>
    <rPh sb="2" eb="3">
      <t>イ</t>
    </rPh>
    <rPh sb="4" eb="6">
      <t>ニホン</t>
    </rPh>
    <phoneticPr fontId="1"/>
  </si>
  <si>
    <t>16位　イタリア</t>
    <rPh sb="2" eb="3">
      <t>イ</t>
    </rPh>
    <phoneticPr fontId="1"/>
  </si>
  <si>
    <t>10位　フランス</t>
    <rPh sb="2" eb="3">
      <t>イ</t>
    </rPh>
    <phoneticPr fontId="1"/>
  </si>
  <si>
    <t>9位　スイス</t>
    <rPh sb="1" eb="2">
      <t>イ</t>
    </rPh>
    <phoneticPr fontId="1"/>
  </si>
  <si>
    <t>7位　ドイツ</t>
    <rPh sb="1" eb="2">
      <t>イ</t>
    </rPh>
    <phoneticPr fontId="1"/>
  </si>
  <si>
    <t>6位　アメリカ</t>
    <rPh sb="1" eb="2">
      <t>イ</t>
    </rPh>
    <phoneticPr fontId="1"/>
  </si>
  <si>
    <t>1位　アイルランド</t>
    <rPh sb="1" eb="2">
      <t>イ</t>
    </rPh>
    <phoneticPr fontId="1"/>
  </si>
  <si>
    <t>日本生産性本部2017年データ　１＄：110円</t>
    <rPh sb="0" eb="2">
      <t>ニホン</t>
    </rPh>
    <rPh sb="2" eb="5">
      <t>セイサンセイ</t>
    </rPh>
    <rPh sb="5" eb="7">
      <t>ホンブ</t>
    </rPh>
    <rPh sb="11" eb="12">
      <t>ネン</t>
    </rPh>
    <rPh sb="22" eb="23">
      <t>エン</t>
    </rPh>
    <phoneticPr fontId="1"/>
  </si>
  <si>
    <t>製品名称</t>
    <rPh sb="0" eb="2">
      <t>セイヒン</t>
    </rPh>
    <rPh sb="2" eb="4">
      <t>メイショウ</t>
    </rPh>
    <phoneticPr fontId="1"/>
  </si>
  <si>
    <t>製品仕様</t>
    <rPh sb="0" eb="2">
      <t>セイヒン</t>
    </rPh>
    <rPh sb="2" eb="4">
      <t>シヨウ</t>
    </rPh>
    <phoneticPr fontId="1"/>
  </si>
  <si>
    <t>Microsoft Excel ver.2013 VBA組込</t>
    <rPh sb="28" eb="30">
      <t>クミコミ</t>
    </rPh>
    <phoneticPr fontId="1"/>
  </si>
  <si>
    <t>製造年月</t>
    <rPh sb="0" eb="2">
      <t>セイゾウ</t>
    </rPh>
    <rPh sb="2" eb="4">
      <t>ネンゲツ</t>
    </rPh>
    <phoneticPr fontId="1"/>
  </si>
  <si>
    <t>2019年10月25日シリーズ完成</t>
    <rPh sb="4" eb="5">
      <t>ネン</t>
    </rPh>
    <rPh sb="7" eb="8">
      <t>ガツ</t>
    </rPh>
    <rPh sb="10" eb="11">
      <t>ニチ</t>
    </rPh>
    <rPh sb="15" eb="17">
      <t>カンセイ</t>
    </rPh>
    <phoneticPr fontId="1"/>
  </si>
  <si>
    <t>開発制作</t>
    <rPh sb="0" eb="2">
      <t>カイハツ</t>
    </rPh>
    <rPh sb="2" eb="4">
      <t>セイサク</t>
    </rPh>
    <phoneticPr fontId="1"/>
  </si>
  <si>
    <t>長山　伸作</t>
    <rPh sb="0" eb="2">
      <t>ナガヤマ</t>
    </rPh>
    <rPh sb="3" eb="5">
      <t>シンサク</t>
    </rPh>
    <phoneticPr fontId="1"/>
  </si>
  <si>
    <t>販売代理</t>
    <rPh sb="0" eb="2">
      <t>ハンバイ</t>
    </rPh>
    <rPh sb="2" eb="4">
      <t>ダイリ</t>
    </rPh>
    <phoneticPr fontId="1"/>
  </si>
  <si>
    <t>株式会社一光社プロ</t>
    <rPh sb="0" eb="4">
      <t>カブシキガイシャ</t>
    </rPh>
    <rPh sb="4" eb="5">
      <t>イッ</t>
    </rPh>
    <rPh sb="5" eb="6">
      <t>コウ</t>
    </rPh>
    <rPh sb="6" eb="7">
      <t>シャ</t>
    </rPh>
    <phoneticPr fontId="1"/>
  </si>
  <si>
    <t>〒457-0024 名古屋市南区赤坪町99-1 Tel.052-824-0521</t>
    <rPh sb="10" eb="14">
      <t>ナゴヤシ</t>
    </rPh>
    <rPh sb="14" eb="16">
      <t>ミナミク</t>
    </rPh>
    <rPh sb="16" eb="17">
      <t>アカ</t>
    </rPh>
    <rPh sb="17" eb="18">
      <t>ツボ</t>
    </rPh>
    <rPh sb="18" eb="19">
      <t>チョウ</t>
    </rPh>
    <phoneticPr fontId="1"/>
  </si>
  <si>
    <t>セミナー</t>
    <phoneticPr fontId="1"/>
  </si>
  <si>
    <t>http://www.s-naga.jp/</t>
    <phoneticPr fontId="1"/>
  </si>
  <si>
    <t>電子出版</t>
    <rPh sb="0" eb="2">
      <t>デンシ</t>
    </rPh>
    <rPh sb="2" eb="4">
      <t>シュッパン</t>
    </rPh>
    <phoneticPr fontId="1"/>
  </si>
  <si>
    <t>http://www.s-naga.jp/hibiroku.html</t>
    <phoneticPr fontId="1"/>
  </si>
  <si>
    <t>人材の成長資質は、唯一「やる気」の継続根性</t>
    <rPh sb="0" eb="2">
      <t>ジンザイ</t>
    </rPh>
    <rPh sb="3" eb="5">
      <t>セイチョウ</t>
    </rPh>
    <rPh sb="5" eb="7">
      <t>シシツ</t>
    </rPh>
    <rPh sb="9" eb="11">
      <t>ユイイツ</t>
    </rPh>
    <rPh sb="14" eb="15">
      <t>キ</t>
    </rPh>
    <rPh sb="17" eb="19">
      <t>ケイゾク</t>
    </rPh>
    <rPh sb="19" eb="21">
      <t>コンジョウ</t>
    </rPh>
    <phoneticPr fontId="1"/>
  </si>
  <si>
    <t>熱意のある社員は６％</t>
    <rPh sb="0" eb="2">
      <t>ネツイ</t>
    </rPh>
    <rPh sb="5" eb="7">
      <t>シャイン</t>
    </rPh>
    <phoneticPr fontId="1"/>
  </si>
  <si>
    <t>2019/10/30日本経済新聞より</t>
    <rPh sb="10" eb="12">
      <t>ニホン</t>
    </rPh>
    <rPh sb="12" eb="14">
      <t>ケイザイ</t>
    </rPh>
    <rPh sb="14" eb="16">
      <t>シンブン</t>
    </rPh>
    <phoneticPr fontId="1"/>
  </si>
  <si>
    <t>やる気がある人</t>
    <rPh sb="2" eb="3">
      <t>キ</t>
    </rPh>
    <rPh sb="6" eb="7">
      <t>ヒト</t>
    </rPh>
    <phoneticPr fontId="1"/>
  </si>
  <si>
    <t>やる気がない人</t>
    <rPh sb="2" eb="3">
      <t>キ</t>
    </rPh>
    <rPh sb="6" eb="7">
      <t>ヒト</t>
    </rPh>
    <phoneticPr fontId="1"/>
  </si>
  <si>
    <t>指示通りやる人</t>
    <rPh sb="0" eb="2">
      <t>シジ</t>
    </rPh>
    <rPh sb="2" eb="3">
      <t>ドオ</t>
    </rPh>
    <rPh sb="6" eb="7">
      <t>ヒト</t>
    </rPh>
    <phoneticPr fontId="1"/>
  </si>
  <si>
    <t>生産性100%の格差</t>
    <rPh sb="0" eb="3">
      <t>セイサンセイ</t>
    </rPh>
    <rPh sb="8" eb="10">
      <t>カクサ</t>
    </rPh>
    <phoneticPr fontId="1"/>
  </si>
  <si>
    <t>指示通りやらない人</t>
    <rPh sb="0" eb="2">
      <t>シジ</t>
    </rPh>
    <rPh sb="2" eb="3">
      <t>ドオ</t>
    </rPh>
    <rPh sb="8" eb="9">
      <t>ヒト</t>
    </rPh>
    <phoneticPr fontId="1"/>
  </si>
  <si>
    <t>米調査会社ギャロップによると日本企業の「熱意溢れる社員」の割合は６％。</t>
    <rPh sb="0" eb="1">
      <t>ベイ</t>
    </rPh>
    <rPh sb="1" eb="3">
      <t>チョウサ</t>
    </rPh>
    <rPh sb="3" eb="5">
      <t>ガイシャ</t>
    </rPh>
    <rPh sb="14" eb="16">
      <t>ニホン</t>
    </rPh>
    <rPh sb="16" eb="18">
      <t>キギョウ</t>
    </rPh>
    <rPh sb="20" eb="22">
      <t>ネツイ</t>
    </rPh>
    <rPh sb="22" eb="23">
      <t>アフ</t>
    </rPh>
    <rPh sb="25" eb="27">
      <t>シャイン</t>
    </rPh>
    <rPh sb="29" eb="31">
      <t>ワリアイ</t>
    </rPh>
    <phoneticPr fontId="1"/>
  </si>
  <si>
    <t>米国の３２％と比べ大幅に低く、132ヶ国のうち132位と最低ランクにある。</t>
    <rPh sb="0" eb="2">
      <t>ベイコク</t>
    </rPh>
    <rPh sb="7" eb="8">
      <t>クラ</t>
    </rPh>
    <rPh sb="9" eb="11">
      <t>オオハバ</t>
    </rPh>
    <rPh sb="12" eb="13">
      <t>ヒク</t>
    </rPh>
    <rPh sb="19" eb="20">
      <t>コク</t>
    </rPh>
    <rPh sb="26" eb="27">
      <t>イ</t>
    </rPh>
    <rPh sb="28" eb="30">
      <t>サイテイ</t>
    </rPh>
    <phoneticPr fontId="1"/>
  </si>
  <si>
    <t>自発で上を目指す人</t>
    <rPh sb="0" eb="2">
      <t>ジハツ</t>
    </rPh>
    <rPh sb="3" eb="4">
      <t>ウエ</t>
    </rPh>
    <rPh sb="5" eb="7">
      <t>メザ</t>
    </rPh>
    <rPh sb="8" eb="9">
      <t>ヒト</t>
    </rPh>
    <phoneticPr fontId="1"/>
  </si>
  <si>
    <t>150%-</t>
    <phoneticPr fontId="1"/>
  </si>
  <si>
    <t>100%-</t>
    <phoneticPr fontId="1"/>
  </si>
  <si>
    <t>50%-</t>
    <phoneticPr fontId="1"/>
  </si>
  <si>
    <t>年間所定労働時間は右の通り</t>
    <rPh sb="0" eb="2">
      <t>ネンカン</t>
    </rPh>
    <rPh sb="2" eb="4">
      <t>ショテイ</t>
    </rPh>
    <rPh sb="4" eb="6">
      <t>ロウドウ</t>
    </rPh>
    <rPh sb="6" eb="8">
      <t>ジカン</t>
    </rPh>
    <rPh sb="9" eb="10">
      <t>ミギ</t>
    </rPh>
    <rPh sb="11" eb="12">
      <t>トオ</t>
    </rPh>
    <phoneticPr fontId="1"/>
  </si>
  <si>
    <t>残業を含む年間労働時間は右の通り</t>
    <rPh sb="0" eb="2">
      <t>ザンギョウ</t>
    </rPh>
    <rPh sb="3" eb="4">
      <t>フク</t>
    </rPh>
    <rPh sb="5" eb="7">
      <t>ネンカン</t>
    </rPh>
    <rPh sb="7" eb="9">
      <t>ロウドウ</t>
    </rPh>
    <rPh sb="9" eb="11">
      <t>ジカン</t>
    </rPh>
    <rPh sb="12" eb="13">
      <t>ミギ</t>
    </rPh>
    <rPh sb="14" eb="15">
      <t>トオ</t>
    </rPh>
    <phoneticPr fontId="1"/>
  </si>
  <si>
    <t>一日平均の睡眠は何時間ですか</t>
    <rPh sb="0" eb="2">
      <t>イチニチ</t>
    </rPh>
    <rPh sb="2" eb="4">
      <t>ヘイキン</t>
    </rPh>
    <rPh sb="5" eb="7">
      <t>スイミン</t>
    </rPh>
    <rPh sb="8" eb="11">
      <t>ナンジカン</t>
    </rPh>
    <phoneticPr fontId="1"/>
  </si>
  <si>
    <t>時間</t>
    <rPh sb="0" eb="2">
      <t>ジカン</t>
    </rPh>
    <phoneticPr fontId="1"/>
  </si>
  <si>
    <t>一年</t>
    <rPh sb="0" eb="2">
      <t>イチネン</t>
    </rPh>
    <phoneticPr fontId="1"/>
  </si>
  <si>
    <t>職種別の専門技術を活かす貢献職務。能力向上、作業標準化、効率化</t>
    <rPh sb="0" eb="3">
      <t>ショクシュベツ</t>
    </rPh>
    <rPh sb="4" eb="6">
      <t>センモン</t>
    </rPh>
    <rPh sb="6" eb="8">
      <t>ギジュツ</t>
    </rPh>
    <rPh sb="9" eb="10">
      <t>イ</t>
    </rPh>
    <rPh sb="12" eb="14">
      <t>コウケン</t>
    </rPh>
    <rPh sb="14" eb="16">
      <t>ショクム</t>
    </rPh>
    <rPh sb="17" eb="19">
      <t>ノウリョク</t>
    </rPh>
    <rPh sb="19" eb="21">
      <t>コウジョウ</t>
    </rPh>
    <rPh sb="22" eb="24">
      <t>サギョウ</t>
    </rPh>
    <rPh sb="24" eb="27">
      <t>ヒョウジュンカ</t>
    </rPh>
    <rPh sb="28" eb="30">
      <t>コウリツ</t>
    </rPh>
    <rPh sb="30" eb="31">
      <t>カ</t>
    </rPh>
    <phoneticPr fontId="1"/>
  </si>
  <si>
    <t>前準備、後片付、事務処理等主要課業支援職務。ＩＴ自動化で時間短縮</t>
    <rPh sb="0" eb="1">
      <t>マエ</t>
    </rPh>
    <rPh sb="1" eb="3">
      <t>ジュンビ</t>
    </rPh>
    <rPh sb="4" eb="7">
      <t>アトカタヅケ</t>
    </rPh>
    <rPh sb="8" eb="10">
      <t>ジム</t>
    </rPh>
    <rPh sb="10" eb="12">
      <t>ショリ</t>
    </rPh>
    <rPh sb="12" eb="13">
      <t>ナド</t>
    </rPh>
    <rPh sb="13" eb="15">
      <t>シュヨウ</t>
    </rPh>
    <rPh sb="15" eb="17">
      <t>カギョウ</t>
    </rPh>
    <rPh sb="17" eb="19">
      <t>シエン</t>
    </rPh>
    <rPh sb="19" eb="21">
      <t>ショクム</t>
    </rPh>
    <rPh sb="24" eb="27">
      <t>ジドウカ</t>
    </rPh>
    <rPh sb="28" eb="30">
      <t>ジカン</t>
    </rPh>
    <rPh sb="30" eb="32">
      <t>タンシュク</t>
    </rPh>
    <phoneticPr fontId="1"/>
  </si>
  <si>
    <t>未来収益源創出の変革挑戦職務。カイゼン提案やプロジェクト参加協力</t>
    <rPh sb="0" eb="2">
      <t>ミライ</t>
    </rPh>
    <rPh sb="2" eb="5">
      <t>シュウエキゲン</t>
    </rPh>
    <rPh sb="5" eb="7">
      <t>ソウシュツ</t>
    </rPh>
    <rPh sb="8" eb="10">
      <t>ヘンカク</t>
    </rPh>
    <rPh sb="10" eb="12">
      <t>チョウセン</t>
    </rPh>
    <rPh sb="12" eb="14">
      <t>ショクム</t>
    </rPh>
    <rPh sb="19" eb="21">
      <t>テイアン</t>
    </rPh>
    <rPh sb="28" eb="30">
      <t>サンカ</t>
    </rPh>
    <rPh sb="30" eb="32">
      <t>キョウリョク</t>
    </rPh>
    <phoneticPr fontId="1"/>
  </si>
  <si>
    <t>目標設定時間を越えないこと</t>
    <rPh sb="0" eb="2">
      <t>モクヒョウ</t>
    </rPh>
    <rPh sb="2" eb="4">
      <t>セッテイ</t>
    </rPh>
    <rPh sb="4" eb="6">
      <t>ジカン</t>
    </rPh>
    <rPh sb="7" eb="8">
      <t>コ</t>
    </rPh>
    <phoneticPr fontId="1"/>
  </si>
  <si>
    <t>比率を上書きして下さい↓</t>
    <rPh sb="0" eb="2">
      <t>ヒリツ</t>
    </rPh>
    <rPh sb="3" eb="5">
      <t>ウワガ</t>
    </rPh>
    <rPh sb="8" eb="9">
      <t>クダ</t>
    </rPh>
    <phoneticPr fontId="1"/>
  </si>
  <si>
    <t>職務三課業</t>
    <rPh sb="0" eb="2">
      <t>ショクム</t>
    </rPh>
    <rPh sb="2" eb="3">
      <t>サン</t>
    </rPh>
    <rPh sb="3" eb="5">
      <t>カギョウ</t>
    </rPh>
    <phoneticPr fontId="1"/>
  </si>
  <si>
    <t>職務三課業別に具体的にタスクとして明細を記入し課業別に割合比率を書いてください</t>
    <rPh sb="0" eb="2">
      <t>ショクム</t>
    </rPh>
    <rPh sb="2" eb="3">
      <t>サン</t>
    </rPh>
    <rPh sb="3" eb="5">
      <t>カギョウ</t>
    </rPh>
    <rPh sb="5" eb="6">
      <t>ベツ</t>
    </rPh>
    <rPh sb="7" eb="10">
      <t>グタイテキ</t>
    </rPh>
    <rPh sb="17" eb="19">
      <t>メイサイ</t>
    </rPh>
    <rPh sb="20" eb="22">
      <t>キニュウ</t>
    </rPh>
    <rPh sb="23" eb="25">
      <t>カギョウ</t>
    </rPh>
    <rPh sb="25" eb="26">
      <t>ベツ</t>
    </rPh>
    <rPh sb="27" eb="29">
      <t>ワリアイ</t>
    </rPh>
    <rPh sb="29" eb="31">
      <t>ヒリツ</t>
    </rPh>
    <rPh sb="32" eb="33">
      <t>カ</t>
    </rPh>
    <phoneticPr fontId="1"/>
  </si>
  <si>
    <t>職種</t>
    <rPh sb="0" eb="2">
      <t>ショクシュ</t>
    </rPh>
    <phoneticPr fontId="1"/>
  </si>
  <si>
    <t>比率100%</t>
    <rPh sb="0" eb="2">
      <t>ヒリツ</t>
    </rPh>
    <phoneticPr fontId="1"/>
  </si>
  <si>
    <t>↓上書きして下さい</t>
    <rPh sb="1" eb="3">
      <t>ウワガ</t>
    </rPh>
    <rPh sb="6" eb="7">
      <t>クダ</t>
    </rPh>
    <phoneticPr fontId="1"/>
  </si>
  <si>
    <t>訪問提案情報収集営業</t>
    <rPh sb="0" eb="2">
      <t>ホウモン</t>
    </rPh>
    <rPh sb="2" eb="4">
      <t>テイアン</t>
    </rPh>
    <rPh sb="4" eb="6">
      <t>ジョウホウ</t>
    </rPh>
    <rPh sb="6" eb="8">
      <t>シュウシュウ</t>
    </rPh>
    <rPh sb="8" eb="10">
      <t>エイギョウ</t>
    </rPh>
    <phoneticPr fontId="1"/>
  </si>
  <si>
    <t>タスク名</t>
    <rPh sb="3" eb="4">
      <t>メイ</t>
    </rPh>
    <phoneticPr fontId="1"/>
  </si>
  <si>
    <t>明細説明</t>
    <rPh sb="0" eb="2">
      <t>メイサイ</t>
    </rPh>
    <rPh sb="2" eb="4">
      <t>セツメイ</t>
    </rPh>
    <phoneticPr fontId="1"/>
  </si>
  <si>
    <t>リアル接触で親密度向上。アクセスタイムを含む</t>
    <rPh sb="3" eb="5">
      <t>セッショク</t>
    </rPh>
    <rPh sb="6" eb="8">
      <t>シンミツ</t>
    </rPh>
    <rPh sb="8" eb="9">
      <t>ド</t>
    </rPh>
    <rPh sb="9" eb="11">
      <t>コウジョウ</t>
    </rPh>
    <rPh sb="20" eb="21">
      <t>フク</t>
    </rPh>
    <phoneticPr fontId="1"/>
  </si>
  <si>
    <t>リモート営業(Tel,Mail,DM)</t>
    <rPh sb="4" eb="6">
      <t>エイギョウ</t>
    </rPh>
    <phoneticPr fontId="1"/>
  </si>
  <si>
    <t>アポ取り、ご機嫌伺い、イベント情報告知＆集客</t>
    <rPh sb="2" eb="3">
      <t>ド</t>
    </rPh>
    <rPh sb="6" eb="8">
      <t>キゲン</t>
    </rPh>
    <rPh sb="8" eb="9">
      <t>ウカガ</t>
    </rPh>
    <rPh sb="15" eb="17">
      <t>ジョウホウ</t>
    </rPh>
    <rPh sb="17" eb="19">
      <t>コクチ</t>
    </rPh>
    <rPh sb="20" eb="22">
      <t>シュウキャク</t>
    </rPh>
    <phoneticPr fontId="1"/>
  </si>
  <si>
    <t>展示会出展営業、店頭営業、講演会＆イベント協力</t>
    <rPh sb="0" eb="3">
      <t>テンジカイ</t>
    </rPh>
    <rPh sb="3" eb="5">
      <t>シュッテン</t>
    </rPh>
    <rPh sb="5" eb="7">
      <t>エイギョウ</t>
    </rPh>
    <rPh sb="8" eb="10">
      <t>テントウ</t>
    </rPh>
    <rPh sb="10" eb="12">
      <t>エイギョウ</t>
    </rPh>
    <rPh sb="13" eb="16">
      <t>コウエンカイ</t>
    </rPh>
    <rPh sb="21" eb="23">
      <t>キョウリョク</t>
    </rPh>
    <phoneticPr fontId="1"/>
  </si>
  <si>
    <t>法人営業職／顧客の創造活動により収益性の向上に貢献する</t>
    <rPh sb="0" eb="2">
      <t>ホウジン</t>
    </rPh>
    <rPh sb="2" eb="4">
      <t>エイギョウ</t>
    </rPh>
    <rPh sb="4" eb="5">
      <t>ショク</t>
    </rPh>
    <rPh sb="6" eb="8">
      <t>コキャク</t>
    </rPh>
    <rPh sb="9" eb="11">
      <t>ソウゾウ</t>
    </rPh>
    <rPh sb="11" eb="13">
      <t>カツドウ</t>
    </rPh>
    <rPh sb="16" eb="19">
      <t>シュウエキセイ</t>
    </rPh>
    <rPh sb="20" eb="22">
      <t>コウジョウ</t>
    </rPh>
    <rPh sb="23" eb="25">
      <t>コウケン</t>
    </rPh>
    <phoneticPr fontId="1"/>
  </si>
  <si>
    <t>企画書、見積書作成</t>
    <rPh sb="0" eb="2">
      <t>キカク</t>
    </rPh>
    <rPh sb="2" eb="3">
      <t>ショ</t>
    </rPh>
    <rPh sb="4" eb="7">
      <t>ミツモリショ</t>
    </rPh>
    <rPh sb="7" eb="9">
      <t>サクセイ</t>
    </rPh>
    <phoneticPr fontId="1"/>
  </si>
  <si>
    <t>提案企画書、仕様書、見積書、契約書などの作成</t>
    <rPh sb="0" eb="2">
      <t>テイアン</t>
    </rPh>
    <rPh sb="2" eb="5">
      <t>キカクショ</t>
    </rPh>
    <rPh sb="6" eb="9">
      <t>シヨウショ</t>
    </rPh>
    <rPh sb="10" eb="13">
      <t>ミツモリショ</t>
    </rPh>
    <rPh sb="14" eb="17">
      <t>ケイヤクショ</t>
    </rPh>
    <rPh sb="20" eb="22">
      <t>サクセイ</t>
    </rPh>
    <phoneticPr fontId="1"/>
  </si>
  <si>
    <t>受注案件の工程管理</t>
    <rPh sb="0" eb="2">
      <t>ジュチュウ</t>
    </rPh>
    <rPh sb="2" eb="4">
      <t>アンケン</t>
    </rPh>
    <rPh sb="5" eb="7">
      <t>コウテイ</t>
    </rPh>
    <rPh sb="7" eb="9">
      <t>カンリ</t>
    </rPh>
    <phoneticPr fontId="1"/>
  </si>
  <si>
    <t>外注仕入、打ち合せ、工程管理、配送納品管理</t>
    <rPh sb="0" eb="2">
      <t>ガイチュウ</t>
    </rPh>
    <rPh sb="2" eb="4">
      <t>シイレ</t>
    </rPh>
    <rPh sb="5" eb="6">
      <t>ウ</t>
    </rPh>
    <rPh sb="7" eb="8">
      <t>アワ</t>
    </rPh>
    <rPh sb="10" eb="12">
      <t>コウテイ</t>
    </rPh>
    <rPh sb="12" eb="14">
      <t>カンリ</t>
    </rPh>
    <rPh sb="15" eb="17">
      <t>ハイソウ</t>
    </rPh>
    <rPh sb="17" eb="19">
      <t>ノウヒン</t>
    </rPh>
    <rPh sb="19" eb="21">
      <t>カンリ</t>
    </rPh>
    <phoneticPr fontId="1"/>
  </si>
  <si>
    <t>新規開拓販売促進活動</t>
    <rPh sb="0" eb="2">
      <t>シンキ</t>
    </rPh>
    <rPh sb="2" eb="4">
      <t>カイタク</t>
    </rPh>
    <rPh sb="4" eb="6">
      <t>ハンバイ</t>
    </rPh>
    <rPh sb="6" eb="8">
      <t>ソクシン</t>
    </rPh>
    <rPh sb="8" eb="10">
      <t>カツドウ</t>
    </rPh>
    <phoneticPr fontId="1"/>
  </si>
  <si>
    <t>キャリアアップ研修</t>
    <rPh sb="7" eb="9">
      <t>ケンシュウ</t>
    </rPh>
    <phoneticPr fontId="1"/>
  </si>
  <si>
    <t>ＯＪＴ、プレゼンスキル、プロモーション研修</t>
    <rPh sb="19" eb="21">
      <t>ケンシュウ</t>
    </rPh>
    <phoneticPr fontId="1"/>
  </si>
  <si>
    <t>ホウレンソウミーティング</t>
    <phoneticPr fontId="1"/>
  </si>
  <si>
    <t>朝MTG、週末MTG、月次MTG、部門MTG</t>
    <rPh sb="0" eb="1">
      <t>アサ</t>
    </rPh>
    <rPh sb="5" eb="7">
      <t>シュウマツ</t>
    </rPh>
    <rPh sb="11" eb="13">
      <t>ゲツジ</t>
    </rPh>
    <rPh sb="17" eb="19">
      <t>ブモン</t>
    </rPh>
    <phoneticPr fontId="1"/>
  </si>
  <si>
    <t>↓太枠セルに上書きして下さい</t>
    <rPh sb="1" eb="3">
      <t>フトワク</t>
    </rPh>
    <rPh sb="6" eb="8">
      <t>ウワガ</t>
    </rPh>
    <rPh sb="11" eb="12">
      <t>クダ</t>
    </rPh>
    <phoneticPr fontId="1"/>
  </si>
  <si>
    <t>主要課業-1</t>
    <rPh sb="0" eb="2">
      <t>シュヨウ</t>
    </rPh>
    <rPh sb="2" eb="4">
      <t>カギョウ</t>
    </rPh>
    <phoneticPr fontId="1"/>
  </si>
  <si>
    <t>従属課業-1</t>
    <rPh sb="0" eb="2">
      <t>ジュウゾク</t>
    </rPh>
    <rPh sb="2" eb="4">
      <t>カギョウ</t>
    </rPh>
    <phoneticPr fontId="1"/>
  </si>
  <si>
    <t>協調課業-1</t>
    <rPh sb="0" eb="2">
      <t>キョウチョウ</t>
    </rPh>
    <rPh sb="2" eb="4">
      <t>カギョウ</t>
    </rPh>
    <phoneticPr fontId="1"/>
  </si>
  <si>
    <t>帳票＆メール書類処理</t>
    <rPh sb="0" eb="2">
      <t>チョウヒョウ</t>
    </rPh>
    <rPh sb="6" eb="8">
      <t>ショルイ</t>
    </rPh>
    <rPh sb="8" eb="10">
      <t>ショリ</t>
    </rPh>
    <phoneticPr fontId="1"/>
  </si>
  <si>
    <t>伝票処理、システム入出力、メールや書類処理</t>
    <rPh sb="0" eb="2">
      <t>デンピョウ</t>
    </rPh>
    <rPh sb="2" eb="4">
      <t>ショリ</t>
    </rPh>
    <rPh sb="9" eb="12">
      <t>ニュウシュツリョク</t>
    </rPh>
    <rPh sb="17" eb="19">
      <t>ショルイ</t>
    </rPh>
    <rPh sb="19" eb="21">
      <t>ショリ</t>
    </rPh>
    <phoneticPr fontId="1"/>
  </si>
  <si>
    <t>職場５Ｓの徹底</t>
    <rPh sb="0" eb="2">
      <t>ショクバ</t>
    </rPh>
    <rPh sb="5" eb="7">
      <t>テッテイ</t>
    </rPh>
    <phoneticPr fontId="1"/>
  </si>
  <si>
    <t>職場とデスク回りの整理・整頓・清掃・清潔・躾</t>
    <rPh sb="0" eb="2">
      <t>ショクバ</t>
    </rPh>
    <rPh sb="6" eb="7">
      <t>マワ</t>
    </rPh>
    <rPh sb="9" eb="11">
      <t>セイリ</t>
    </rPh>
    <rPh sb="12" eb="14">
      <t>セイトン</t>
    </rPh>
    <rPh sb="15" eb="17">
      <t>セイソウ</t>
    </rPh>
    <rPh sb="18" eb="20">
      <t>セイケツ</t>
    </rPh>
    <rPh sb="21" eb="22">
      <t>シツケ</t>
    </rPh>
    <phoneticPr fontId="1"/>
  </si>
  <si>
    <t>顧客分析、目標管理分析</t>
    <rPh sb="0" eb="2">
      <t>コキャク</t>
    </rPh>
    <rPh sb="2" eb="4">
      <t>ブンセキ</t>
    </rPh>
    <rPh sb="5" eb="7">
      <t>モクヒョウ</t>
    </rPh>
    <rPh sb="7" eb="9">
      <t>カンリ</t>
    </rPh>
    <rPh sb="9" eb="11">
      <t>ブンセキ</t>
    </rPh>
    <phoneticPr fontId="1"/>
  </si>
  <si>
    <t>顧客のＡＢＣ分析、日々ロク目標管理分析</t>
    <rPh sb="0" eb="2">
      <t>コキャク</t>
    </rPh>
    <rPh sb="6" eb="8">
      <t>ブンセキ</t>
    </rPh>
    <rPh sb="9" eb="11">
      <t>ヒビ</t>
    </rPh>
    <rPh sb="13" eb="15">
      <t>モクヒョウ</t>
    </rPh>
    <rPh sb="15" eb="17">
      <t>カンリ</t>
    </rPh>
    <rPh sb="17" eb="19">
      <t>ブンセキ</t>
    </rPh>
    <phoneticPr fontId="1"/>
  </si>
  <si>
    <t>チームワークフォロー</t>
    <phoneticPr fontId="1"/>
  </si>
  <si>
    <t>分担責任作業、代行チームワークシェア</t>
    <rPh sb="0" eb="2">
      <t>ブンタン</t>
    </rPh>
    <rPh sb="2" eb="4">
      <t>セキニン</t>
    </rPh>
    <rPh sb="4" eb="6">
      <t>サギョウ</t>
    </rPh>
    <rPh sb="7" eb="9">
      <t>ダイコウ</t>
    </rPh>
    <phoneticPr fontId="1"/>
  </si>
  <si>
    <t>カイゼン提案</t>
    <rPh sb="4" eb="6">
      <t>テイアン</t>
    </rPh>
    <phoneticPr fontId="1"/>
  </si>
  <si>
    <t>アイデア提案</t>
    <rPh sb="4" eb="6">
      <t>テイアン</t>
    </rPh>
    <phoneticPr fontId="1"/>
  </si>
  <si>
    <t>プロジェクト参加</t>
    <rPh sb="6" eb="8">
      <t>サンカ</t>
    </rPh>
    <phoneticPr fontId="1"/>
  </si>
  <si>
    <t>多能工（職）化研修</t>
    <rPh sb="0" eb="3">
      <t>タノウコウ</t>
    </rPh>
    <rPh sb="4" eb="5">
      <t>ショク</t>
    </rPh>
    <rPh sb="6" eb="7">
      <t>カ</t>
    </rPh>
    <rPh sb="7" eb="9">
      <t>ケンシュウ</t>
    </rPh>
    <phoneticPr fontId="1"/>
  </si>
  <si>
    <t>その他顧客対応</t>
    <rPh sb="2" eb="3">
      <t>タ</t>
    </rPh>
    <rPh sb="3" eb="5">
      <t>コキャク</t>
    </rPh>
    <rPh sb="5" eb="7">
      <t>タイオウ</t>
    </rPh>
    <phoneticPr fontId="1"/>
  </si>
  <si>
    <t>その他社内対応</t>
    <rPh sb="2" eb="3">
      <t>タ</t>
    </rPh>
    <rPh sb="3" eb="5">
      <t>シャナイ</t>
    </rPh>
    <rPh sb="5" eb="7">
      <t>タイオウ</t>
    </rPh>
    <phoneticPr fontId="1"/>
  </si>
  <si>
    <t>打ち合せ、トラブル・クレーム対応など</t>
    <rPh sb="0" eb="1">
      <t>ウ</t>
    </rPh>
    <rPh sb="2" eb="3">
      <t>アワ</t>
    </rPh>
    <rPh sb="14" eb="16">
      <t>タイオウ</t>
    </rPh>
    <phoneticPr fontId="1"/>
  </si>
  <si>
    <t>生産性向上、コスト削減、環境改善提案</t>
    <rPh sb="0" eb="3">
      <t>セイサンセイ</t>
    </rPh>
    <rPh sb="3" eb="5">
      <t>コウジョウ</t>
    </rPh>
    <rPh sb="9" eb="11">
      <t>サクゲン</t>
    </rPh>
    <rPh sb="12" eb="14">
      <t>カンキョウ</t>
    </rPh>
    <rPh sb="14" eb="16">
      <t>カイゼン</t>
    </rPh>
    <rPh sb="16" eb="18">
      <t>テイアン</t>
    </rPh>
    <phoneticPr fontId="1"/>
  </si>
  <si>
    <t>未来志向、変革創造アイデア提案</t>
    <rPh sb="0" eb="2">
      <t>ミライ</t>
    </rPh>
    <rPh sb="2" eb="4">
      <t>シコウ</t>
    </rPh>
    <rPh sb="5" eb="7">
      <t>ヘンカク</t>
    </rPh>
    <rPh sb="7" eb="9">
      <t>ソウゾウ</t>
    </rPh>
    <rPh sb="13" eb="15">
      <t>テイアン</t>
    </rPh>
    <phoneticPr fontId="1"/>
  </si>
  <si>
    <t>カイゼン＆アイデア提案の早期解決プロジェクト参加</t>
    <rPh sb="9" eb="11">
      <t>テイアン</t>
    </rPh>
    <rPh sb="12" eb="14">
      <t>ソウキ</t>
    </rPh>
    <rPh sb="14" eb="16">
      <t>カイケツ</t>
    </rPh>
    <rPh sb="22" eb="24">
      <t>サンカ</t>
    </rPh>
    <phoneticPr fontId="1"/>
  </si>
  <si>
    <t>守備範囲の拡大研修受講と資格取得</t>
    <rPh sb="0" eb="2">
      <t>シュビ</t>
    </rPh>
    <rPh sb="2" eb="4">
      <t>ハンイ</t>
    </rPh>
    <rPh sb="5" eb="7">
      <t>カクダイ</t>
    </rPh>
    <rPh sb="7" eb="9">
      <t>ケンシュウ</t>
    </rPh>
    <rPh sb="9" eb="11">
      <t>ジュコウ</t>
    </rPh>
    <phoneticPr fontId="1"/>
  </si>
  <si>
    <t>人生１００年時代がやって来ました。そうなると、企業寿命も１００年で考えないと有終の美を飾ることはできません。</t>
    <rPh sb="0" eb="2">
      <t>ジンセイ</t>
    </rPh>
    <rPh sb="2" eb="6">
      <t>ヒャクネン</t>
    </rPh>
    <rPh sb="6" eb="8">
      <t>ジダイ</t>
    </rPh>
    <rPh sb="12" eb="13">
      <t>キ</t>
    </rPh>
    <rPh sb="23" eb="25">
      <t>キギョウ</t>
    </rPh>
    <rPh sb="25" eb="27">
      <t>ジュミョウ</t>
    </rPh>
    <rPh sb="28" eb="32">
      <t>ヒャクネン</t>
    </rPh>
    <rPh sb="33" eb="34">
      <t>カンガ</t>
    </rPh>
    <rPh sb="38" eb="40">
      <t>ユウシュウ</t>
    </rPh>
    <rPh sb="41" eb="42">
      <t>ビ</t>
    </rPh>
    <rPh sb="43" eb="44">
      <t>カザ</t>
    </rPh>
    <phoneticPr fontId="1"/>
  </si>
  <si>
    <t>統計を見ると、１００年長寿企業はわずか１％の確率です。選ばれた企業しか存続できないのが現実です。</t>
    <rPh sb="0" eb="2">
      <t>トウケイ</t>
    </rPh>
    <rPh sb="3" eb="4">
      <t>ミ</t>
    </rPh>
    <rPh sb="7" eb="11">
      <t>ヒャクネン</t>
    </rPh>
    <rPh sb="11" eb="13">
      <t>チョウジュ</t>
    </rPh>
    <rPh sb="13" eb="15">
      <t>キギョウ</t>
    </rPh>
    <rPh sb="22" eb="24">
      <t>カクリツ</t>
    </rPh>
    <rPh sb="27" eb="28">
      <t>エラ</t>
    </rPh>
    <rPh sb="31" eb="33">
      <t>キギョウ</t>
    </rPh>
    <rPh sb="35" eb="37">
      <t>ソンゾク</t>
    </rPh>
    <rPh sb="43" eb="45">
      <t>ゲンジツ</t>
    </rPh>
    <phoneticPr fontId="1"/>
  </si>
  <si>
    <t>経営力を、大きく六つの要素に分けて、バランスを計ってみましょう。どれか一つでも崩れると長生きはできません。</t>
    <rPh sb="0" eb="3">
      <t>ケイエイリョク</t>
    </rPh>
    <rPh sb="5" eb="6">
      <t>オオ</t>
    </rPh>
    <rPh sb="8" eb="9">
      <t>ムッ</t>
    </rPh>
    <rPh sb="11" eb="13">
      <t>ヨウソ</t>
    </rPh>
    <rPh sb="14" eb="15">
      <t>ワ</t>
    </rPh>
    <rPh sb="23" eb="24">
      <t>ハカ</t>
    </rPh>
    <rPh sb="35" eb="36">
      <t>ヒト</t>
    </rPh>
    <rPh sb="39" eb="40">
      <t>クズ</t>
    </rPh>
    <rPh sb="43" eb="45">
      <t>ナガイ</t>
    </rPh>
    <phoneticPr fontId="1"/>
  </si>
  <si>
    <t>上の例では、開発力が低い数値を示しています。新事業や新製商品開発が遅れると、既存事業の落ち込みに耐えられません。</t>
    <rPh sb="0" eb="1">
      <t>ウエ</t>
    </rPh>
    <rPh sb="2" eb="3">
      <t>レイ</t>
    </rPh>
    <rPh sb="6" eb="8">
      <t>カイハツ</t>
    </rPh>
    <rPh sb="8" eb="9">
      <t>リョク</t>
    </rPh>
    <rPh sb="10" eb="11">
      <t>ヒク</t>
    </rPh>
    <rPh sb="12" eb="14">
      <t>スウチ</t>
    </rPh>
    <rPh sb="15" eb="16">
      <t>シメ</t>
    </rPh>
    <rPh sb="22" eb="25">
      <t>シンジギョウ</t>
    </rPh>
    <rPh sb="26" eb="27">
      <t>シン</t>
    </rPh>
    <rPh sb="27" eb="28">
      <t>セイ</t>
    </rPh>
    <rPh sb="28" eb="30">
      <t>ショウヒン</t>
    </rPh>
    <rPh sb="30" eb="32">
      <t>カイハツ</t>
    </rPh>
    <rPh sb="33" eb="34">
      <t>オク</t>
    </rPh>
    <rPh sb="38" eb="40">
      <t>キソン</t>
    </rPh>
    <rPh sb="40" eb="42">
      <t>ジギョウ</t>
    </rPh>
    <rPh sb="43" eb="44">
      <t>オ</t>
    </rPh>
    <rPh sb="45" eb="46">
      <t>コ</t>
    </rPh>
    <rPh sb="48" eb="49">
      <t>タ</t>
    </rPh>
    <phoneticPr fontId="1"/>
  </si>
  <si>
    <t>財務力の利益の最大化による未来投資を怠ると、１００年企業は成立しません。客観的に俯瞰できる長期計画は必須です。</t>
    <rPh sb="0" eb="2">
      <t>ザイム</t>
    </rPh>
    <rPh sb="2" eb="3">
      <t>リョク</t>
    </rPh>
    <rPh sb="4" eb="6">
      <t>リエキ</t>
    </rPh>
    <rPh sb="7" eb="10">
      <t>サイダイカ</t>
    </rPh>
    <rPh sb="13" eb="15">
      <t>ミライ</t>
    </rPh>
    <rPh sb="15" eb="17">
      <t>トウシ</t>
    </rPh>
    <rPh sb="18" eb="19">
      <t>オコタ</t>
    </rPh>
    <rPh sb="22" eb="26">
      <t>ヒャクネン</t>
    </rPh>
    <rPh sb="26" eb="28">
      <t>キギョウ</t>
    </rPh>
    <rPh sb="29" eb="31">
      <t>セイリツ</t>
    </rPh>
    <rPh sb="36" eb="39">
      <t>キャッカンテキ</t>
    </rPh>
    <rPh sb="40" eb="42">
      <t>フカン</t>
    </rPh>
    <rPh sb="45" eb="47">
      <t>チョウキ</t>
    </rPh>
    <rPh sb="47" eb="49">
      <t>ケイカク</t>
    </rPh>
    <rPh sb="50" eb="52">
      <t>ヒッス</t>
    </rPh>
    <phoneticPr fontId="1"/>
  </si>
  <si>
    <t>現状の経営力を確認してみましょう</t>
    <rPh sb="0" eb="2">
      <t>ゲンジョウ</t>
    </rPh>
    <rPh sb="3" eb="6">
      <t>ケイエイリョク</t>
    </rPh>
    <rPh sb="7" eb="9">
      <t>カクニン</t>
    </rPh>
    <phoneticPr fontId="1"/>
  </si>
  <si>
    <t>６経営力</t>
    <rPh sb="1" eb="4">
      <t>ケイエイリョク</t>
    </rPh>
    <phoneticPr fontId="1"/>
  </si>
  <si>
    <t>評価科目</t>
    <rPh sb="0" eb="2">
      <t>ヒョウカ</t>
    </rPh>
    <rPh sb="2" eb="4">
      <t>カモク</t>
    </rPh>
    <phoneticPr fontId="1"/>
  </si>
  <si>
    <t>評価基準</t>
    <rPh sb="0" eb="2">
      <t>ヒョウカ</t>
    </rPh>
    <rPh sb="2" eb="4">
      <t>キジュン</t>
    </rPh>
    <phoneticPr fontId="1"/>
  </si>
  <si>
    <t>評価点</t>
    <rPh sb="0" eb="2">
      <t>ヒョウカ</t>
    </rPh>
    <rPh sb="2" eb="3">
      <t>テン</t>
    </rPh>
    <phoneticPr fontId="1"/>
  </si>
  <si>
    <t>いつでも事業継承可能な黒字体質と将来安全自己資本</t>
    <rPh sb="4" eb="6">
      <t>ジギョウ</t>
    </rPh>
    <rPh sb="6" eb="8">
      <t>ケイショウ</t>
    </rPh>
    <rPh sb="8" eb="10">
      <t>カノウ</t>
    </rPh>
    <rPh sb="11" eb="13">
      <t>クロジ</t>
    </rPh>
    <rPh sb="13" eb="15">
      <t>タイシツ</t>
    </rPh>
    <rPh sb="16" eb="18">
      <t>ショウライ</t>
    </rPh>
    <rPh sb="18" eb="20">
      <t>アンゼン</t>
    </rPh>
    <rPh sb="20" eb="22">
      <t>ジコ</t>
    </rPh>
    <rPh sb="22" eb="24">
      <t>シホン</t>
    </rPh>
    <phoneticPr fontId="1"/>
  </si>
  <si>
    <t>売上成長性</t>
    <rPh sb="0" eb="2">
      <t>ウリアゲ</t>
    </rPh>
    <rPh sb="2" eb="5">
      <t>セイチョウセイ</t>
    </rPh>
    <phoneticPr fontId="1"/>
  </si>
  <si>
    <t>100%以下0点、126%以上10点</t>
    <rPh sb="4" eb="6">
      <t>イカ</t>
    </rPh>
    <rPh sb="7" eb="8">
      <t>テン</t>
    </rPh>
    <rPh sb="13" eb="15">
      <t>イジョウ</t>
    </rPh>
    <rPh sb="17" eb="18">
      <t>テン</t>
    </rPh>
    <phoneticPr fontId="1"/>
  </si>
  <si>
    <t>昨対売上比率</t>
    <rPh sb="0" eb="1">
      <t>サク</t>
    </rPh>
    <rPh sb="1" eb="2">
      <t>タイ</t>
    </rPh>
    <rPh sb="2" eb="4">
      <t>ウリアゲ</t>
    </rPh>
    <rPh sb="4" eb="6">
      <t>ヒリツ</t>
    </rPh>
    <phoneticPr fontId="1"/>
  </si>
  <si>
    <t>営業利益率</t>
    <rPh sb="0" eb="2">
      <t>エイギョウ</t>
    </rPh>
    <rPh sb="2" eb="4">
      <t>リエキ</t>
    </rPh>
    <rPh sb="4" eb="5">
      <t>リツ</t>
    </rPh>
    <phoneticPr fontId="1"/>
  </si>
  <si>
    <t>0%以下0点、10%以上10点</t>
    <rPh sb="2" eb="4">
      <t>イカ</t>
    </rPh>
    <rPh sb="5" eb="6">
      <t>テン</t>
    </rPh>
    <rPh sb="10" eb="12">
      <t>イジョウ</t>
    </rPh>
    <rPh sb="14" eb="15">
      <t>テン</t>
    </rPh>
    <phoneticPr fontId="1"/>
  </si>
  <si>
    <t>営業利益÷売上高</t>
    <rPh sb="0" eb="2">
      <t>エイギョウ</t>
    </rPh>
    <rPh sb="2" eb="4">
      <t>リエキ</t>
    </rPh>
    <rPh sb="5" eb="7">
      <t>ウリアゲ</t>
    </rPh>
    <rPh sb="7" eb="8">
      <t>ダカ</t>
    </rPh>
    <phoneticPr fontId="1"/>
  </si>
  <si>
    <t>自己資本比率</t>
    <rPh sb="0" eb="2">
      <t>ジコ</t>
    </rPh>
    <rPh sb="2" eb="4">
      <t>シホン</t>
    </rPh>
    <rPh sb="4" eb="6">
      <t>ヒリツ</t>
    </rPh>
    <phoneticPr fontId="1"/>
  </si>
  <si>
    <t>0%以下0点、40%以上10点</t>
    <rPh sb="2" eb="4">
      <t>イカ</t>
    </rPh>
    <rPh sb="5" eb="6">
      <t>テン</t>
    </rPh>
    <rPh sb="10" eb="12">
      <t>イジョウ</t>
    </rPh>
    <rPh sb="14" eb="15">
      <t>テン</t>
    </rPh>
    <phoneticPr fontId="1"/>
  </si>
  <si>
    <t>貸借対照表　自己資本÷総資本</t>
    <rPh sb="0" eb="5">
      <t>タイシャクタイショウヒョウ</t>
    </rPh>
    <rPh sb="6" eb="8">
      <t>ジコ</t>
    </rPh>
    <rPh sb="8" eb="10">
      <t>シホン</t>
    </rPh>
    <rPh sb="11" eb="14">
      <t>ソウシホン</t>
    </rPh>
    <phoneticPr fontId="1"/>
  </si>
  <si>
    <t>（既存顧客＋新規顧客－離反顧客）×受注リピート率</t>
    <phoneticPr fontId="1"/>
  </si>
  <si>
    <t>顧客増加率</t>
    <rPh sb="0" eb="2">
      <t>コキャク</t>
    </rPh>
    <rPh sb="2" eb="4">
      <t>ゾウカ</t>
    </rPh>
    <rPh sb="4" eb="5">
      <t>リツ</t>
    </rPh>
    <phoneticPr fontId="1"/>
  </si>
  <si>
    <t>営業販売促進力による昨対顧客増加率　当期顧客数÷前期顧客数</t>
    <rPh sb="0" eb="2">
      <t>エイギョウ</t>
    </rPh>
    <rPh sb="2" eb="4">
      <t>ハンバイ</t>
    </rPh>
    <rPh sb="4" eb="6">
      <t>ソクシン</t>
    </rPh>
    <rPh sb="6" eb="7">
      <t>リョク</t>
    </rPh>
    <rPh sb="10" eb="11">
      <t>サク</t>
    </rPh>
    <rPh sb="11" eb="12">
      <t>タイ</t>
    </rPh>
    <rPh sb="12" eb="14">
      <t>コキャク</t>
    </rPh>
    <rPh sb="14" eb="16">
      <t>ゾウカ</t>
    </rPh>
    <rPh sb="16" eb="17">
      <t>リツ</t>
    </rPh>
    <rPh sb="18" eb="20">
      <t>トウキ</t>
    </rPh>
    <rPh sb="20" eb="23">
      <t>コキャクスウ</t>
    </rPh>
    <rPh sb="24" eb="26">
      <t>ゼンキ</t>
    </rPh>
    <rPh sb="26" eb="29">
      <t>コキャクスウ</t>
    </rPh>
    <phoneticPr fontId="1"/>
  </si>
  <si>
    <t>客単価上昇率</t>
    <rPh sb="0" eb="3">
      <t>キャクタンカ</t>
    </rPh>
    <rPh sb="3" eb="5">
      <t>ジョウショウ</t>
    </rPh>
    <rPh sb="5" eb="6">
      <t>リツ</t>
    </rPh>
    <phoneticPr fontId="1"/>
  </si>
  <si>
    <t>100%以下0点、110%以上10点</t>
    <rPh sb="4" eb="6">
      <t>イカ</t>
    </rPh>
    <rPh sb="7" eb="8">
      <t>テン</t>
    </rPh>
    <rPh sb="13" eb="15">
      <t>イジョウ</t>
    </rPh>
    <rPh sb="17" eb="18">
      <t>テン</t>
    </rPh>
    <phoneticPr fontId="1"/>
  </si>
  <si>
    <t>機能アップによる昨対客単価上昇率　客単価＝売上高÷総受注数</t>
    <rPh sb="0" eb="2">
      <t>キノウ</t>
    </rPh>
    <rPh sb="8" eb="9">
      <t>サク</t>
    </rPh>
    <rPh sb="9" eb="10">
      <t>タイ</t>
    </rPh>
    <rPh sb="10" eb="13">
      <t>キャクタンカ</t>
    </rPh>
    <rPh sb="13" eb="15">
      <t>ジョウショウ</t>
    </rPh>
    <rPh sb="15" eb="16">
      <t>リツ</t>
    </rPh>
    <rPh sb="17" eb="20">
      <t>キャクタンカ</t>
    </rPh>
    <rPh sb="21" eb="23">
      <t>ウリアゲ</t>
    </rPh>
    <rPh sb="23" eb="24">
      <t>ダカ</t>
    </rPh>
    <rPh sb="25" eb="26">
      <t>ソウ</t>
    </rPh>
    <rPh sb="26" eb="29">
      <t>ジュチュウスウ</t>
    </rPh>
    <phoneticPr fontId="1"/>
  </si>
  <si>
    <t>リピート増加率</t>
    <rPh sb="4" eb="6">
      <t>ゾウカ</t>
    </rPh>
    <rPh sb="6" eb="7">
      <t>リツ</t>
    </rPh>
    <phoneticPr fontId="1"/>
  </si>
  <si>
    <t>市場ニーズを先取りし未来収益源を創出する研究開発力</t>
    <rPh sb="10" eb="12">
      <t>ミライ</t>
    </rPh>
    <phoneticPr fontId="1"/>
  </si>
  <si>
    <t>開発人材率</t>
    <rPh sb="0" eb="2">
      <t>カイハツ</t>
    </rPh>
    <rPh sb="2" eb="4">
      <t>ジンザイ</t>
    </rPh>
    <rPh sb="4" eb="5">
      <t>リツ</t>
    </rPh>
    <phoneticPr fontId="1"/>
  </si>
  <si>
    <t>人材率0%0点、10%以上10点</t>
    <rPh sb="0" eb="2">
      <t>ジンザイ</t>
    </rPh>
    <rPh sb="2" eb="3">
      <t>リツ</t>
    </rPh>
    <rPh sb="6" eb="7">
      <t>テン</t>
    </rPh>
    <rPh sb="11" eb="13">
      <t>イジョウ</t>
    </rPh>
    <rPh sb="15" eb="16">
      <t>テン</t>
    </rPh>
    <phoneticPr fontId="1"/>
  </si>
  <si>
    <t>研究開発人材率＝研究開発人数÷総従業員数</t>
    <rPh sb="0" eb="2">
      <t>ケンキュウ</t>
    </rPh>
    <rPh sb="2" eb="4">
      <t>カイハツ</t>
    </rPh>
    <rPh sb="4" eb="6">
      <t>ジンザイ</t>
    </rPh>
    <rPh sb="6" eb="7">
      <t>リツ</t>
    </rPh>
    <rPh sb="8" eb="10">
      <t>ケンキュウ</t>
    </rPh>
    <rPh sb="10" eb="12">
      <t>カイハツ</t>
    </rPh>
    <rPh sb="12" eb="14">
      <t>ニンズウ</t>
    </rPh>
    <rPh sb="15" eb="16">
      <t>ソウ</t>
    </rPh>
    <rPh sb="16" eb="19">
      <t>ジュウギョウイン</t>
    </rPh>
    <rPh sb="19" eb="20">
      <t>スウ</t>
    </rPh>
    <phoneticPr fontId="1"/>
  </si>
  <si>
    <t>開発体制</t>
    <rPh sb="0" eb="2">
      <t>カイハツ</t>
    </rPh>
    <rPh sb="2" eb="4">
      <t>タイセイ</t>
    </rPh>
    <phoneticPr fontId="1"/>
  </si>
  <si>
    <t>開発率</t>
    <rPh sb="0" eb="2">
      <t>カイハツ</t>
    </rPh>
    <rPh sb="2" eb="3">
      <t>リツ</t>
    </rPh>
    <phoneticPr fontId="1"/>
  </si>
  <si>
    <t>機能・品質・価格・納期で競合差別化できる生産性の向上</t>
    <phoneticPr fontId="1"/>
  </si>
  <si>
    <t>時間生産性</t>
    <rPh sb="0" eb="2">
      <t>ジカン</t>
    </rPh>
    <rPh sb="2" eb="5">
      <t>セイサンセイ</t>
    </rPh>
    <phoneticPr fontId="1"/>
  </si>
  <si>
    <t>4千円以下0点、7千円以上10点</t>
    <rPh sb="1" eb="3">
      <t>センエン</t>
    </rPh>
    <rPh sb="3" eb="5">
      <t>イカ</t>
    </rPh>
    <rPh sb="6" eb="7">
      <t>テン</t>
    </rPh>
    <rPh sb="9" eb="11">
      <t>センエン</t>
    </rPh>
    <rPh sb="11" eb="13">
      <t>イジョウ</t>
    </rPh>
    <rPh sb="15" eb="16">
      <t>テン</t>
    </rPh>
    <phoneticPr fontId="1"/>
  </si>
  <si>
    <t>高付加価値化</t>
    <rPh sb="0" eb="1">
      <t>コウ</t>
    </rPh>
    <rPh sb="1" eb="3">
      <t>フカ</t>
    </rPh>
    <rPh sb="3" eb="5">
      <t>カチ</t>
    </rPh>
    <rPh sb="5" eb="6">
      <t>カ</t>
    </rPh>
    <phoneticPr fontId="1"/>
  </si>
  <si>
    <t>年間労働時間</t>
    <rPh sb="0" eb="2">
      <t>ネンカン</t>
    </rPh>
    <rPh sb="2" eb="4">
      <t>ロウドウ</t>
    </rPh>
    <rPh sb="4" eb="6">
      <t>ジカン</t>
    </rPh>
    <phoneticPr fontId="1"/>
  </si>
  <si>
    <t>2700h以上0点、2000h以下10点</t>
    <rPh sb="5" eb="7">
      <t>イジョウ</t>
    </rPh>
    <rPh sb="8" eb="9">
      <t>テン</t>
    </rPh>
    <rPh sb="15" eb="17">
      <t>イカ</t>
    </rPh>
    <rPh sb="19" eb="20">
      <t>テン</t>
    </rPh>
    <phoneticPr fontId="1"/>
  </si>
  <si>
    <t>残業は異常とする労働時間の適正化　改正労働法に準拠</t>
    <rPh sb="0" eb="2">
      <t>ザンギョウ</t>
    </rPh>
    <rPh sb="3" eb="5">
      <t>イジョウ</t>
    </rPh>
    <rPh sb="8" eb="10">
      <t>ロウドウ</t>
    </rPh>
    <rPh sb="10" eb="12">
      <t>ジカン</t>
    </rPh>
    <rPh sb="13" eb="16">
      <t>テキセイカ</t>
    </rPh>
    <rPh sb="17" eb="19">
      <t>カイセイ</t>
    </rPh>
    <rPh sb="19" eb="22">
      <t>ロウドウホウ</t>
    </rPh>
    <rPh sb="23" eb="25">
      <t>ジュンキョ</t>
    </rPh>
    <phoneticPr fontId="1"/>
  </si>
  <si>
    <t>人材の確保と育成をワンセットにした最適な人材活用力</t>
    <rPh sb="17" eb="19">
      <t>サイテキ</t>
    </rPh>
    <phoneticPr fontId="1"/>
  </si>
  <si>
    <t>人材増加率</t>
    <rPh sb="0" eb="2">
      <t>ジンザイ</t>
    </rPh>
    <rPh sb="2" eb="4">
      <t>ゾウカ</t>
    </rPh>
    <rPh sb="4" eb="5">
      <t>リツ</t>
    </rPh>
    <phoneticPr fontId="1"/>
  </si>
  <si>
    <t>100%以下0点、120%以上10点</t>
    <rPh sb="4" eb="6">
      <t>イカ</t>
    </rPh>
    <rPh sb="7" eb="8">
      <t>テン</t>
    </rPh>
    <rPh sb="13" eb="15">
      <t>イジョウ</t>
    </rPh>
    <rPh sb="17" eb="18">
      <t>テン</t>
    </rPh>
    <phoneticPr fontId="1"/>
  </si>
  <si>
    <t>昨対人材増加率　当期人材数÷前期人材数</t>
    <rPh sb="0" eb="1">
      <t>サク</t>
    </rPh>
    <rPh sb="1" eb="2">
      <t>タイ</t>
    </rPh>
    <rPh sb="2" eb="4">
      <t>ジンザイ</t>
    </rPh>
    <rPh sb="4" eb="6">
      <t>ゾウカ</t>
    </rPh>
    <rPh sb="6" eb="7">
      <t>リツ</t>
    </rPh>
    <rPh sb="8" eb="10">
      <t>トウキ</t>
    </rPh>
    <rPh sb="10" eb="12">
      <t>ジンザイ</t>
    </rPh>
    <rPh sb="12" eb="13">
      <t>スウ</t>
    </rPh>
    <rPh sb="14" eb="16">
      <t>ゼンキ</t>
    </rPh>
    <rPh sb="16" eb="18">
      <t>ジンザイ</t>
    </rPh>
    <rPh sb="18" eb="19">
      <t>スウ</t>
    </rPh>
    <phoneticPr fontId="1"/>
  </si>
  <si>
    <t>充実研修制度</t>
    <rPh sb="0" eb="2">
      <t>ジュウジツ</t>
    </rPh>
    <rPh sb="2" eb="4">
      <t>ケンシュウ</t>
    </rPh>
    <rPh sb="4" eb="6">
      <t>セイド</t>
    </rPh>
    <phoneticPr fontId="1"/>
  </si>
  <si>
    <t>週40hの5%、2h充実研修で10点</t>
    <rPh sb="0" eb="1">
      <t>シュウ</t>
    </rPh>
    <rPh sb="10" eb="12">
      <t>ジュウジツ</t>
    </rPh>
    <rPh sb="12" eb="14">
      <t>ケンシュウ</t>
    </rPh>
    <rPh sb="17" eb="18">
      <t>テン</t>
    </rPh>
    <phoneticPr fontId="1"/>
  </si>
  <si>
    <t>早期戦力化、多能工(職)化へのキャリアアップ制度の充実</t>
    <rPh sb="0" eb="2">
      <t>ソウキ</t>
    </rPh>
    <rPh sb="2" eb="5">
      <t>センリョクカ</t>
    </rPh>
    <rPh sb="6" eb="9">
      <t>タノウコウ</t>
    </rPh>
    <rPh sb="10" eb="11">
      <t>ショク</t>
    </rPh>
    <rPh sb="12" eb="13">
      <t>カ</t>
    </rPh>
    <rPh sb="22" eb="24">
      <t>セイド</t>
    </rPh>
    <rPh sb="25" eb="27">
      <t>ジュウジツ</t>
    </rPh>
    <phoneticPr fontId="1"/>
  </si>
  <si>
    <t>平均年俸</t>
    <rPh sb="0" eb="2">
      <t>ヘイキン</t>
    </rPh>
    <rPh sb="2" eb="4">
      <t>ネンポウ</t>
    </rPh>
    <phoneticPr fontId="1"/>
  </si>
  <si>
    <t>350万円以下0点、700万円10点</t>
    <rPh sb="3" eb="7">
      <t>マンエンイカ</t>
    </rPh>
    <rPh sb="8" eb="9">
      <t>テン</t>
    </rPh>
    <rPh sb="13" eb="15">
      <t>マンエン</t>
    </rPh>
    <rPh sb="17" eb="18">
      <t>テン</t>
    </rPh>
    <phoneticPr fontId="1"/>
  </si>
  <si>
    <t>(総人件費＋法定福利費)÷総従業員数　※役員も含む</t>
    <rPh sb="1" eb="2">
      <t>ソウ</t>
    </rPh>
    <rPh sb="2" eb="5">
      <t>ジンケンヒ</t>
    </rPh>
    <rPh sb="6" eb="8">
      <t>ホウテイ</t>
    </rPh>
    <rPh sb="8" eb="10">
      <t>フクリ</t>
    </rPh>
    <rPh sb="10" eb="11">
      <t>ヒ</t>
    </rPh>
    <rPh sb="13" eb="14">
      <t>ソウ</t>
    </rPh>
    <rPh sb="14" eb="17">
      <t>ジュウギョウイン</t>
    </rPh>
    <rPh sb="17" eb="18">
      <t>スウ</t>
    </rPh>
    <rPh sb="20" eb="22">
      <t>ヤクイン</t>
    </rPh>
    <rPh sb="23" eb="24">
      <t>フク</t>
    </rPh>
    <phoneticPr fontId="1"/>
  </si>
  <si>
    <t>経営指針や制度・規則の成文化と浸透による内部統制</t>
    <rPh sb="5" eb="7">
      <t>セイド</t>
    </rPh>
    <rPh sb="8" eb="10">
      <t>キソク</t>
    </rPh>
    <rPh sb="15" eb="17">
      <t>シントウ</t>
    </rPh>
    <phoneticPr fontId="1"/>
  </si>
  <si>
    <t>経営指針</t>
    <rPh sb="0" eb="2">
      <t>ケイエイ</t>
    </rPh>
    <rPh sb="2" eb="4">
      <t>シシン</t>
    </rPh>
    <phoneticPr fontId="1"/>
  </si>
  <si>
    <t>理念・ビジョン・方針・経営計画</t>
    <rPh sb="0" eb="2">
      <t>リネン</t>
    </rPh>
    <rPh sb="8" eb="10">
      <t>ホウシン</t>
    </rPh>
    <rPh sb="11" eb="13">
      <t>ケイエイ</t>
    </rPh>
    <rPh sb="13" eb="15">
      <t>ケイカク</t>
    </rPh>
    <phoneticPr fontId="1"/>
  </si>
  <si>
    <t>人事制度</t>
    <rPh sb="0" eb="2">
      <t>ジンジ</t>
    </rPh>
    <rPh sb="2" eb="4">
      <t>セイド</t>
    </rPh>
    <phoneticPr fontId="1"/>
  </si>
  <si>
    <t>就業規則・人事（賃金）制度など</t>
    <rPh sb="0" eb="2">
      <t>シュウギョウ</t>
    </rPh>
    <rPh sb="2" eb="4">
      <t>キソク</t>
    </rPh>
    <rPh sb="5" eb="7">
      <t>ジンジ</t>
    </rPh>
    <rPh sb="11" eb="13">
      <t>セイド</t>
    </rPh>
    <phoneticPr fontId="1"/>
  </si>
  <si>
    <t>マニュアル</t>
    <phoneticPr fontId="1"/>
  </si>
  <si>
    <t>標準化・業務プロセス・ＩＴシステム</t>
    <rPh sb="0" eb="3">
      <t>ヒョウジュンカ</t>
    </rPh>
    <rPh sb="4" eb="6">
      <t>ギョウム</t>
    </rPh>
    <phoneticPr fontId="1"/>
  </si>
  <si>
    <t>昨対リピート増加率　リピート率＝総受注数÷顧客数</t>
    <rPh sb="0" eb="1">
      <t>サク</t>
    </rPh>
    <rPh sb="1" eb="2">
      <t>タイ</t>
    </rPh>
    <rPh sb="6" eb="8">
      <t>ゾウカ</t>
    </rPh>
    <rPh sb="8" eb="9">
      <t>リツ</t>
    </rPh>
    <rPh sb="14" eb="15">
      <t>リツ</t>
    </rPh>
    <rPh sb="16" eb="17">
      <t>ソウ</t>
    </rPh>
    <rPh sb="17" eb="19">
      <t>ジュチュウ</t>
    </rPh>
    <rPh sb="19" eb="20">
      <t>スウ</t>
    </rPh>
    <rPh sb="21" eb="24">
      <t>コキャクスウ</t>
    </rPh>
    <phoneticPr fontId="1"/>
  </si>
  <si>
    <t>アイデア・プロジェクト制度と活動</t>
    <rPh sb="11" eb="13">
      <t>セイド</t>
    </rPh>
    <rPh sb="14" eb="16">
      <t>カツドウ</t>
    </rPh>
    <phoneticPr fontId="1"/>
  </si>
  <si>
    <t>カイゼン＆アイデア提案表彰制度、プロジェクト試行などの整備体制</t>
    <rPh sb="9" eb="11">
      <t>テイアン</t>
    </rPh>
    <rPh sb="11" eb="13">
      <t>ヒョウショウ</t>
    </rPh>
    <rPh sb="13" eb="15">
      <t>セイド</t>
    </rPh>
    <rPh sb="22" eb="24">
      <t>シコウ</t>
    </rPh>
    <rPh sb="27" eb="29">
      <t>セイビ</t>
    </rPh>
    <rPh sb="29" eb="31">
      <t>タイセイ</t>
    </rPh>
    <phoneticPr fontId="1"/>
  </si>
  <si>
    <t>(新付加価値リニューアル製品＋新開発製品)÷全製品数</t>
    <rPh sb="1" eb="2">
      <t>シン</t>
    </rPh>
    <rPh sb="2" eb="4">
      <t>フカ</t>
    </rPh>
    <rPh sb="4" eb="6">
      <t>カチ</t>
    </rPh>
    <rPh sb="12" eb="14">
      <t>セイヒン</t>
    </rPh>
    <rPh sb="15" eb="18">
      <t>シンカイハツ</t>
    </rPh>
    <rPh sb="18" eb="20">
      <t>セイヒン</t>
    </rPh>
    <rPh sb="22" eb="23">
      <t>ゼン</t>
    </rPh>
    <rPh sb="23" eb="25">
      <t>セイヒン</t>
    </rPh>
    <rPh sb="25" eb="26">
      <t>スウ</t>
    </rPh>
    <phoneticPr fontId="1"/>
  </si>
  <si>
    <t>設備投資、生産技術、ＩＴ自動化導入</t>
    <rPh sb="0" eb="2">
      <t>セツビ</t>
    </rPh>
    <rPh sb="2" eb="4">
      <t>トウシ</t>
    </rPh>
    <rPh sb="5" eb="7">
      <t>セイサン</t>
    </rPh>
    <rPh sb="7" eb="9">
      <t>ギジュツ</t>
    </rPh>
    <rPh sb="12" eb="15">
      <t>ジドウカ</t>
    </rPh>
    <rPh sb="15" eb="17">
      <t>ドウニュウ</t>
    </rPh>
    <phoneticPr fontId="1"/>
  </si>
  <si>
    <t>経営指針を策定し毎年経営計画発表会で周知徹底できれば10点</t>
    <rPh sb="0" eb="2">
      <t>ケイエイ</t>
    </rPh>
    <rPh sb="2" eb="4">
      <t>シシン</t>
    </rPh>
    <rPh sb="5" eb="7">
      <t>サクテイ</t>
    </rPh>
    <rPh sb="8" eb="10">
      <t>マイトシ</t>
    </rPh>
    <rPh sb="10" eb="12">
      <t>ケイエイ</t>
    </rPh>
    <rPh sb="12" eb="14">
      <t>ケイカク</t>
    </rPh>
    <rPh sb="14" eb="16">
      <t>ハッピョウ</t>
    </rPh>
    <rPh sb="16" eb="17">
      <t>カイ</t>
    </rPh>
    <rPh sb="18" eb="20">
      <t>シュウチ</t>
    </rPh>
    <rPh sb="20" eb="22">
      <t>テッテイ</t>
    </rPh>
    <rPh sb="28" eb="29">
      <t>テン</t>
    </rPh>
    <phoneticPr fontId="1"/>
  </si>
  <si>
    <t>各種規則・制度の策定と運営。人間尊重の組織活性化と内部統制</t>
    <rPh sb="0" eb="2">
      <t>カクシュ</t>
    </rPh>
    <rPh sb="2" eb="4">
      <t>キソク</t>
    </rPh>
    <rPh sb="5" eb="7">
      <t>セイド</t>
    </rPh>
    <rPh sb="8" eb="10">
      <t>サクテイ</t>
    </rPh>
    <rPh sb="11" eb="13">
      <t>ウンエイ</t>
    </rPh>
    <rPh sb="14" eb="16">
      <t>ニンゲン</t>
    </rPh>
    <rPh sb="16" eb="18">
      <t>ソンチョウ</t>
    </rPh>
    <rPh sb="19" eb="21">
      <t>ソシキ</t>
    </rPh>
    <rPh sb="21" eb="24">
      <t>カッセイカ</t>
    </rPh>
    <rPh sb="25" eb="29">
      <t>ナイブトウセイ</t>
    </rPh>
    <phoneticPr fontId="1"/>
  </si>
  <si>
    <t>書類の標準化、業務プロセスの５Ｓ・報連相、基幹システムなどＩＴ化</t>
    <rPh sb="0" eb="2">
      <t>ショルイ</t>
    </rPh>
    <rPh sb="3" eb="6">
      <t>ヒョウジュンカ</t>
    </rPh>
    <rPh sb="7" eb="9">
      <t>ギョウム</t>
    </rPh>
    <rPh sb="17" eb="20">
      <t>ホウレンソウ</t>
    </rPh>
    <rPh sb="21" eb="23">
      <t>キカン</t>
    </rPh>
    <rPh sb="31" eb="32">
      <t>カ</t>
    </rPh>
    <phoneticPr fontId="1"/>
  </si>
  <si>
    <t>上書きして採点して下さい　↓</t>
    <rPh sb="0" eb="2">
      <t>ウワガ</t>
    </rPh>
    <rPh sb="5" eb="7">
      <t>サイテン</t>
    </rPh>
    <rPh sb="9" eb="10">
      <t>クダ</t>
    </rPh>
    <phoneticPr fontId="1"/>
  </si>
  <si>
    <t>Point</t>
    <phoneticPr fontId="1"/>
  </si>
  <si>
    <t>自社</t>
    <rPh sb="0" eb="2">
      <t>ジシャ</t>
    </rPh>
    <phoneticPr fontId="1"/>
  </si>
  <si>
    <t>制作／（株）一光社プロ　長山伸作</t>
    <rPh sb="0" eb="2">
      <t>セイサク</t>
    </rPh>
    <rPh sb="3" eb="6">
      <t>カブ</t>
    </rPh>
    <rPh sb="6" eb="7">
      <t>イッ</t>
    </rPh>
    <rPh sb="7" eb="8">
      <t>コウ</t>
    </rPh>
    <rPh sb="8" eb="9">
      <t>シャ</t>
    </rPh>
    <rPh sb="12" eb="14">
      <t>ナガヤマ</t>
    </rPh>
    <rPh sb="14" eb="16">
      <t>シンサク</t>
    </rPh>
    <phoneticPr fontId="1"/>
  </si>
  <si>
    <t>※BSC重要指標はアクションプランで目標管理する</t>
    <rPh sb="4" eb="6">
      <t>ジュウヨウ</t>
    </rPh>
    <rPh sb="6" eb="8">
      <t>シヒョウ</t>
    </rPh>
    <rPh sb="18" eb="20">
      <t>モクヒョウ</t>
    </rPh>
    <rPh sb="20" eb="22">
      <t>カンリ</t>
    </rPh>
    <phoneticPr fontId="1"/>
  </si>
  <si>
    <t>日々ロク目標管理システム</t>
    <rPh sb="0" eb="2">
      <t>ヒビ</t>
    </rPh>
    <rPh sb="4" eb="6">
      <t>モクヒョウ</t>
    </rPh>
    <rPh sb="6" eb="8">
      <t>カンリ</t>
    </rPh>
    <phoneticPr fontId="1"/>
  </si>
  <si>
    <t>ＩＴ生産性改革には国の補助金制度が活用できます</t>
    <rPh sb="2" eb="5">
      <t>セイサンセイ</t>
    </rPh>
    <rPh sb="5" eb="7">
      <t>カイカク</t>
    </rPh>
    <rPh sb="9" eb="10">
      <t>クニ</t>
    </rPh>
    <rPh sb="11" eb="14">
      <t>ホジョキン</t>
    </rPh>
    <rPh sb="14" eb="16">
      <t>セイド</t>
    </rPh>
    <rPh sb="17" eb="19">
      <t>カツヨウ</t>
    </rPh>
    <phoneticPr fontId="1"/>
  </si>
  <si>
    <t>2020年から「日々ロク塾」を開講します</t>
    <rPh sb="4" eb="5">
      <t>ネン</t>
    </rPh>
    <rPh sb="8" eb="10">
      <t>ヒビ</t>
    </rPh>
    <rPh sb="12" eb="13">
      <t>ジュク</t>
    </rPh>
    <rPh sb="15" eb="17">
      <t>カイコウ</t>
    </rPh>
    <phoneticPr fontId="1"/>
  </si>
  <si>
    <t>日々ロク導入、企業出張研修を実施しています</t>
    <rPh sb="0" eb="2">
      <t>ヒビ</t>
    </rPh>
    <rPh sb="4" eb="6">
      <t>ドウニュウ</t>
    </rPh>
    <rPh sb="7" eb="9">
      <t>キギョウ</t>
    </rPh>
    <rPh sb="9" eb="11">
      <t>シュッチョウ</t>
    </rPh>
    <rPh sb="11" eb="13">
      <t>ケンシュウ</t>
    </rPh>
    <rPh sb="14" eb="16">
      <t>ジッシ</t>
    </rPh>
    <phoneticPr fontId="1"/>
  </si>
  <si>
    <t>ご相談は</t>
    <rPh sb="1" eb="3">
      <t>ソウダン</t>
    </rPh>
    <phoneticPr fontId="1"/>
  </si>
  <si>
    <t>Tel.052-824-0521</t>
    <phoneticPr fontId="1"/>
  </si>
  <si>
    <t>日々ロク担当長山まで</t>
    <rPh sb="0" eb="2">
      <t>ヒビ</t>
    </rPh>
    <rPh sb="4" eb="6">
      <t>タントウ</t>
    </rPh>
    <rPh sb="6" eb="8">
      <t>ナガヤマ</t>
    </rPh>
    <phoneticPr fontId="1"/>
  </si>
  <si>
    <t>page 1</t>
    <phoneticPr fontId="1"/>
  </si>
  <si>
    <t>page 2</t>
    <phoneticPr fontId="1"/>
  </si>
  <si>
    <t>page 3</t>
    <phoneticPr fontId="1"/>
  </si>
  <si>
    <t>page 4</t>
    <phoneticPr fontId="1"/>
  </si>
  <si>
    <t>page 5</t>
    <phoneticPr fontId="1"/>
  </si>
  <si>
    <t>時間当り生産性＝付加価値額÷労働時間　日本5千円、米国8千円</t>
    <rPh sb="0" eb="2">
      <t>ジカン</t>
    </rPh>
    <rPh sb="2" eb="3">
      <t>アタ</t>
    </rPh>
    <rPh sb="4" eb="7">
      <t>セイサンセイ</t>
    </rPh>
    <rPh sb="8" eb="10">
      <t>フカ</t>
    </rPh>
    <rPh sb="10" eb="12">
      <t>カチ</t>
    </rPh>
    <rPh sb="12" eb="13">
      <t>ガク</t>
    </rPh>
    <rPh sb="14" eb="16">
      <t>ロウドウ</t>
    </rPh>
    <rPh sb="16" eb="18">
      <t>ジカン</t>
    </rPh>
    <rPh sb="19" eb="21">
      <t>ニホン</t>
    </rPh>
    <rPh sb="22" eb="24">
      <t>センエン</t>
    </rPh>
    <rPh sb="25" eb="27">
      <t>ベイコク</t>
    </rPh>
    <rPh sb="28" eb="30">
      <t>センエン</t>
    </rPh>
    <phoneticPr fontId="1"/>
  </si>
  <si>
    <t>付加価値の高い生産加工力、技術サービス力への設備投資と変革</t>
    <rPh sb="0" eb="2">
      <t>フカ</t>
    </rPh>
    <rPh sb="2" eb="4">
      <t>カチ</t>
    </rPh>
    <rPh sb="5" eb="6">
      <t>タカ</t>
    </rPh>
    <rPh sb="7" eb="9">
      <t>セイサン</t>
    </rPh>
    <rPh sb="9" eb="11">
      <t>カコウ</t>
    </rPh>
    <rPh sb="11" eb="12">
      <t>リョク</t>
    </rPh>
    <rPh sb="13" eb="15">
      <t>ギジュツ</t>
    </rPh>
    <rPh sb="19" eb="20">
      <t>リョク</t>
    </rPh>
    <rPh sb="22" eb="24">
      <t>セツビ</t>
    </rPh>
    <rPh sb="24" eb="26">
      <t>トウシ</t>
    </rPh>
    <rPh sb="27" eb="29">
      <t>ヘンカク</t>
    </rPh>
    <phoneticPr fontId="1"/>
  </si>
  <si>
    <t>デジタルに頼らないリアル接触で信頼を得てニーズや情報を収集</t>
    <rPh sb="5" eb="6">
      <t>タヨ</t>
    </rPh>
    <rPh sb="12" eb="14">
      <t>セッショク</t>
    </rPh>
    <rPh sb="15" eb="17">
      <t>シンライ</t>
    </rPh>
    <rPh sb="18" eb="19">
      <t>エ</t>
    </rPh>
    <rPh sb="24" eb="26">
      <t>ジョウホウ</t>
    </rPh>
    <rPh sb="27" eb="29">
      <t>シュウシュウ</t>
    </rPh>
    <phoneticPr fontId="1"/>
  </si>
  <si>
    <t>※日々ロクではアクションプランで目標管理します</t>
    <rPh sb="1" eb="3">
      <t>ヒビ</t>
    </rPh>
    <rPh sb="16" eb="18">
      <t>モクヒョウ</t>
    </rPh>
    <rPh sb="18" eb="20">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</si>
</sst>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rgb="FFFF0000"/>
      <name val="ＭＳ Ｐゴシック"/>
      <family val="2"/>
      <charset val="128"/>
      <scheme val="minor"/>
    </font>
    <font>
      <sz val="10"/>
      <color rgb="FFFF0000"/>
      <name val="ＭＳ Ｐゴシック"/>
      <family val="3"/>
      <charset val="128"/>
      <scheme val="minor"/>
    </font>
    <font>
      <sz val="11"/>
      <color rgb="FF0070C0"/>
      <name val="ＭＳ Ｐゴシック"/>
      <family val="2"/>
      <charset val="128"/>
      <scheme val="minor"/>
    </font>
    <font>
      <sz val="11"/>
      <color theme="0" tint="-0.14999847407452621"/>
      <name val="ＭＳ Ｐゴシック"/>
      <family val="2"/>
      <charset val="128"/>
      <scheme val="minor"/>
    </font>
    <font>
      <b/>
      <sz val="11"/>
      <color theme="0"/>
      <name val="ＭＳ Ｐゴシック"/>
      <family val="3"/>
      <charset val="128"/>
      <scheme val="minor"/>
    </font>
    <font>
      <b/>
      <sz val="12"/>
      <color rgb="FF0070C0"/>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9"/>
      <color rgb="FF0070C0"/>
      <name val="ＭＳ Ｐゴシック"/>
      <family val="3"/>
      <charset val="128"/>
      <scheme val="minor"/>
    </font>
    <font>
      <sz val="11"/>
      <color theme="0" tint="-0.1499984740745262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8"/>
      <color theme="1"/>
      <name val="ＭＳ Ｐゴシック"/>
      <family val="2"/>
      <charset val="128"/>
      <scheme val="minor"/>
    </font>
    <font>
      <sz val="10"/>
      <color rgb="FFFF0000"/>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98">
    <xf numFmtId="0" fontId="0" fillId="0" borderId="0" xfId="0">
      <alignment vertical="center"/>
    </xf>
    <xf numFmtId="0" fontId="0" fillId="2" borderId="1" xfId="0" applyFill="1" applyBorder="1">
      <alignment vertical="center"/>
    </xf>
    <xf numFmtId="0" fontId="0" fillId="2" borderId="3" xfId="0" applyFill="1" applyBorder="1">
      <alignment vertical="center"/>
    </xf>
    <xf numFmtId="0" fontId="0" fillId="3" borderId="5" xfId="0" applyFill="1" applyBorder="1">
      <alignment vertical="center"/>
    </xf>
    <xf numFmtId="0" fontId="0" fillId="2" borderId="2" xfId="0" applyFill="1" applyBorder="1">
      <alignment vertical="center"/>
    </xf>
    <xf numFmtId="0" fontId="0" fillId="2" borderId="5" xfId="0" applyFill="1" applyBorder="1">
      <alignment vertical="center"/>
    </xf>
    <xf numFmtId="0" fontId="0" fillId="2" borderId="6" xfId="0" applyFill="1" applyBorder="1">
      <alignment vertical="center"/>
    </xf>
    <xf numFmtId="0" fontId="5" fillId="3" borderId="2" xfId="0" applyFont="1" applyFill="1" applyBorder="1">
      <alignment vertical="center"/>
    </xf>
    <xf numFmtId="0" fontId="0" fillId="2" borderId="1" xfId="0" applyFill="1" applyBorder="1" applyAlignment="1">
      <alignment horizontal="center" vertical="center"/>
    </xf>
    <xf numFmtId="9" fontId="0" fillId="0" borderId="7" xfId="2" applyFont="1" applyBorder="1">
      <alignment vertical="center"/>
    </xf>
    <xf numFmtId="38" fontId="0" fillId="4" borderId="5" xfId="1" applyFont="1" applyFill="1" applyBorder="1">
      <alignment vertical="center"/>
    </xf>
    <xf numFmtId="0" fontId="0" fillId="2" borderId="4" xfId="0" applyFill="1" applyBorder="1" applyAlignment="1">
      <alignment horizontal="right" vertical="center"/>
    </xf>
    <xf numFmtId="0" fontId="0" fillId="3" borderId="0" xfId="0" applyFill="1">
      <alignment vertical="center"/>
    </xf>
    <xf numFmtId="38" fontId="0" fillId="3" borderId="7" xfId="1" applyFont="1" applyFill="1" applyBorder="1">
      <alignment vertical="center"/>
    </xf>
    <xf numFmtId="0" fontId="7" fillId="3" borderId="0" xfId="0" applyFont="1" applyFill="1">
      <alignment vertical="center"/>
    </xf>
    <xf numFmtId="0" fontId="3"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4" fillId="3" borderId="5" xfId="0" applyFont="1" applyFill="1" applyBorder="1">
      <alignment vertical="center"/>
    </xf>
    <xf numFmtId="0" fontId="0" fillId="3" borderId="6" xfId="0" applyFill="1" applyBorder="1">
      <alignment vertical="center"/>
    </xf>
    <xf numFmtId="0" fontId="0" fillId="2" borderId="0" xfId="0" applyFill="1">
      <alignment vertical="center"/>
    </xf>
    <xf numFmtId="0" fontId="8" fillId="3" borderId="0" xfId="0" applyFont="1" applyFill="1">
      <alignment vertical="center"/>
    </xf>
    <xf numFmtId="0" fontId="9" fillId="0" borderId="0" xfId="0" applyFont="1">
      <alignment vertical="center"/>
    </xf>
    <xf numFmtId="38" fontId="9" fillId="0" borderId="0" xfId="0" applyNumberFormat="1" applyFont="1">
      <alignment vertical="center"/>
    </xf>
    <xf numFmtId="0" fontId="10" fillId="5" borderId="0" xfId="0" applyFont="1" applyFill="1" applyAlignment="1">
      <alignment horizontal="center" vertical="center"/>
    </xf>
    <xf numFmtId="0" fontId="11" fillId="3" borderId="0" xfId="0" applyFont="1" applyFill="1">
      <alignment vertical="center"/>
    </xf>
    <xf numFmtId="0" fontId="5" fillId="2" borderId="2" xfId="0" applyFont="1" applyFill="1" applyBorder="1">
      <alignment vertical="center"/>
    </xf>
    <xf numFmtId="0" fontId="12" fillId="2" borderId="0" xfId="0" applyFont="1" applyFill="1">
      <alignment vertical="center"/>
    </xf>
    <xf numFmtId="0" fontId="13" fillId="3" borderId="0" xfId="0" applyFont="1" applyFill="1">
      <alignment vertical="center"/>
    </xf>
    <xf numFmtId="0" fontId="13" fillId="3" borderId="7" xfId="0" applyFont="1" applyFill="1" applyBorder="1">
      <alignment vertical="center"/>
    </xf>
    <xf numFmtId="176" fontId="13" fillId="3" borderId="7" xfId="0" applyNumberFormat="1" applyFont="1" applyFill="1" applyBorder="1">
      <alignment vertical="center"/>
    </xf>
    <xf numFmtId="0" fontId="16" fillId="3" borderId="0" xfId="0" applyFont="1" applyFill="1">
      <alignment vertical="center"/>
    </xf>
    <xf numFmtId="38" fontId="15" fillId="4" borderId="8" xfId="1" applyFont="1" applyFill="1" applyBorder="1">
      <alignment vertical="center"/>
    </xf>
    <xf numFmtId="38" fontId="15" fillId="4" borderId="5" xfId="1" applyFont="1" applyFill="1" applyBorder="1">
      <alignment vertical="center"/>
    </xf>
    <xf numFmtId="0" fontId="6" fillId="3" borderId="0" xfId="0" applyFont="1" applyFill="1">
      <alignment vertical="center"/>
    </xf>
    <xf numFmtId="0" fontId="0" fillId="3" borderId="1" xfId="0" applyFill="1" applyBorder="1">
      <alignment vertical="center"/>
    </xf>
    <xf numFmtId="0" fontId="0" fillId="3" borderId="2" xfId="0" applyFill="1" applyBorder="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9" fontId="0" fillId="3" borderId="7" xfId="2" applyFont="1" applyFill="1" applyBorder="1">
      <alignment vertical="center"/>
    </xf>
    <xf numFmtId="0" fontId="0" fillId="3" borderId="0" xfId="0" applyFill="1" applyAlignment="1">
      <alignment horizontal="right" vertical="center"/>
    </xf>
    <xf numFmtId="38" fontId="0" fillId="4" borderId="9" xfId="1" applyFont="1" applyFill="1" applyBorder="1">
      <alignment vertical="center"/>
    </xf>
    <xf numFmtId="0" fontId="17" fillId="3" borderId="0" xfId="0" applyFont="1" applyFill="1">
      <alignment vertical="center"/>
    </xf>
    <xf numFmtId="0" fontId="0" fillId="4" borderId="1" xfId="0" applyFill="1" applyBorder="1">
      <alignment vertical="center"/>
    </xf>
    <xf numFmtId="0" fontId="0" fillId="3" borderId="9" xfId="0" applyFill="1" applyBorder="1">
      <alignment vertical="center"/>
    </xf>
    <xf numFmtId="0" fontId="0" fillId="3" borderId="10" xfId="0" applyFill="1" applyBorder="1">
      <alignment vertical="center"/>
    </xf>
    <xf numFmtId="0" fontId="18" fillId="3" borderId="0" xfId="0" applyFont="1" applyFill="1">
      <alignment vertical="center"/>
    </xf>
    <xf numFmtId="38" fontId="19" fillId="0" borderId="0" xfId="1" applyFont="1">
      <alignment vertical="center"/>
    </xf>
    <xf numFmtId="0" fontId="19" fillId="0" borderId="0" xfId="0" applyFont="1">
      <alignment vertical="center"/>
    </xf>
    <xf numFmtId="38" fontId="19" fillId="0" borderId="0" xfId="0" applyNumberFormat="1" applyFont="1" applyAlignment="1">
      <alignment horizontal="right" vertical="center"/>
    </xf>
    <xf numFmtId="177" fontId="19" fillId="0" borderId="0" xfId="0" applyNumberFormat="1" applyFont="1">
      <alignment vertical="center"/>
    </xf>
    <xf numFmtId="0" fontId="21" fillId="2" borderId="0" xfId="0" applyFont="1" applyFill="1">
      <alignment vertical="center"/>
    </xf>
    <xf numFmtId="0" fontId="13" fillId="3" borderId="0" xfId="0" applyFont="1" applyFill="1" applyAlignment="1">
      <alignment vertical="center"/>
    </xf>
    <xf numFmtId="9" fontId="0" fillId="3" borderId="0" xfId="0" applyNumberFormat="1" applyFill="1" applyAlignment="1">
      <alignment horizontal="right" vertical="center"/>
    </xf>
    <xf numFmtId="38" fontId="0" fillId="4" borderId="0" xfId="1" applyFont="1" applyFill="1">
      <alignment vertical="center"/>
    </xf>
    <xf numFmtId="38" fontId="9" fillId="0" borderId="0" xfId="0" applyNumberFormat="1" applyFont="1" applyAlignment="1">
      <alignment horizontal="right" vertical="center"/>
    </xf>
    <xf numFmtId="177" fontId="19" fillId="0" borderId="0" xfId="1" applyNumberFormat="1" applyFont="1">
      <alignment vertical="center"/>
    </xf>
    <xf numFmtId="0" fontId="0" fillId="2" borderId="3" xfId="0" applyFill="1" applyBorder="1" applyAlignment="1">
      <alignment horizontal="right" vertical="center"/>
    </xf>
    <xf numFmtId="38" fontId="0" fillId="2" borderId="2" xfId="1" applyFont="1" applyFill="1" applyBorder="1" applyAlignment="1">
      <alignment horizontal="right" vertical="center"/>
    </xf>
    <xf numFmtId="38" fontId="0" fillId="4" borderId="2" xfId="1" applyFont="1" applyFill="1" applyBorder="1">
      <alignment vertical="center"/>
    </xf>
    <xf numFmtId="9" fontId="0" fillId="4" borderId="1" xfId="2" applyFont="1" applyFill="1" applyBorder="1">
      <alignment vertical="center"/>
    </xf>
    <xf numFmtId="9" fontId="0" fillId="3" borderId="1" xfId="2" applyFont="1" applyFill="1" applyBorder="1">
      <alignment vertical="center"/>
    </xf>
    <xf numFmtId="177" fontId="0" fillId="3" borderId="1" xfId="1" applyNumberFormat="1" applyFont="1" applyFill="1" applyBorder="1">
      <alignment vertical="center"/>
    </xf>
    <xf numFmtId="0" fontId="7" fillId="2" borderId="5" xfId="0" applyFont="1" applyFill="1" applyBorder="1">
      <alignment vertical="center"/>
    </xf>
    <xf numFmtId="0" fontId="22" fillId="3" borderId="2" xfId="0" applyFont="1" applyFill="1" applyBorder="1">
      <alignment vertical="center"/>
    </xf>
    <xf numFmtId="177" fontId="0" fillId="3" borderId="6" xfId="1" applyNumberFormat="1" applyFont="1" applyFill="1" applyBorder="1">
      <alignment vertical="center"/>
    </xf>
    <xf numFmtId="0" fontId="0" fillId="2" borderId="11" xfId="0" applyFill="1" applyBorder="1" applyAlignment="1">
      <alignment horizontal="right" vertical="center"/>
    </xf>
    <xf numFmtId="0" fontId="22" fillId="3" borderId="5" xfId="0" applyFont="1" applyFill="1" applyBorder="1">
      <alignment vertical="center"/>
    </xf>
    <xf numFmtId="177" fontId="0" fillId="4" borderId="1" xfId="1" applyNumberFormat="1" applyFont="1" applyFill="1" applyBorder="1">
      <alignment vertical="center"/>
    </xf>
    <xf numFmtId="0" fontId="19" fillId="0" borderId="0" xfId="0" applyFont="1" applyAlignment="1">
      <alignment horizontal="right" vertical="center"/>
    </xf>
    <xf numFmtId="0" fontId="5" fillId="3" borderId="0" xfId="0" applyFont="1" applyFill="1" applyBorder="1">
      <alignment vertical="center"/>
    </xf>
    <xf numFmtId="0" fontId="0" fillId="3" borderId="0"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3" xfId="0" applyFont="1" applyFill="1" applyBorder="1">
      <alignment vertical="center"/>
    </xf>
    <xf numFmtId="0" fontId="0" fillId="2" borderId="14" xfId="0" applyFill="1" applyBorder="1">
      <alignment vertical="center"/>
    </xf>
    <xf numFmtId="0" fontId="24" fillId="4" borderId="2" xfId="0" applyFont="1" applyFill="1" applyBorder="1">
      <alignment vertical="center"/>
    </xf>
    <xf numFmtId="0" fontId="25" fillId="4" borderId="5" xfId="0" applyFont="1" applyFill="1" applyBorder="1">
      <alignment vertical="center"/>
    </xf>
    <xf numFmtId="0" fontId="0" fillId="4" borderId="5" xfId="0" applyFill="1" applyBorder="1">
      <alignment vertical="center"/>
    </xf>
    <xf numFmtId="38" fontId="0" fillId="4" borderId="6" xfId="1" applyFont="1" applyFill="1" applyBorder="1">
      <alignment vertical="center"/>
    </xf>
    <xf numFmtId="0" fontId="22" fillId="3" borderId="0" xfId="0" applyFont="1" applyFill="1">
      <alignment vertical="center"/>
    </xf>
    <xf numFmtId="0" fontId="0" fillId="2" borderId="11" xfId="0" applyFill="1" applyBorder="1">
      <alignment vertical="center"/>
    </xf>
    <xf numFmtId="0" fontId="24" fillId="3" borderId="4" xfId="0" applyFont="1" applyFill="1" applyBorder="1">
      <alignment vertical="center"/>
    </xf>
    <xf numFmtId="0" fontId="25" fillId="3" borderId="9" xfId="0" applyFont="1" applyFill="1" applyBorder="1">
      <alignment vertical="center"/>
    </xf>
    <xf numFmtId="38" fontId="0" fillId="3" borderId="4" xfId="1" applyFont="1" applyFill="1" applyBorder="1">
      <alignment vertical="center"/>
    </xf>
    <xf numFmtId="0" fontId="24" fillId="3" borderId="1" xfId="0" applyFont="1" applyFill="1" applyBorder="1">
      <alignment vertical="center"/>
    </xf>
    <xf numFmtId="0" fontId="25" fillId="3" borderId="5" xfId="0" applyFont="1" applyFill="1" applyBorder="1">
      <alignment vertical="center"/>
    </xf>
    <xf numFmtId="38" fontId="0" fillId="3" borderId="1" xfId="1" applyFont="1" applyFill="1" applyBorder="1">
      <alignment vertical="center"/>
    </xf>
    <xf numFmtId="0" fontId="0" fillId="2" borderId="4" xfId="0" applyFill="1" applyBorder="1">
      <alignment vertical="center"/>
    </xf>
    <xf numFmtId="0" fontId="25" fillId="3" borderId="0" xfId="0" applyFont="1" applyFill="1">
      <alignment vertical="center"/>
    </xf>
    <xf numFmtId="0" fontId="23" fillId="3" borderId="0" xfId="0" applyFont="1" applyFill="1" applyAlignment="1">
      <alignment horizontal="right" vertical="center"/>
    </xf>
    <xf numFmtId="38" fontId="0" fillId="4" borderId="1" xfId="1" applyFont="1" applyFill="1" applyBorder="1">
      <alignment vertical="center"/>
    </xf>
    <xf numFmtId="0" fontId="24" fillId="2" borderId="0" xfId="0" applyFont="1" applyFill="1" applyAlignment="1">
      <alignment horizontal="right" vertical="center"/>
    </xf>
    <xf numFmtId="0" fontId="24" fillId="3" borderId="0" xfId="0" applyFont="1" applyFill="1">
      <alignment vertical="center"/>
    </xf>
    <xf numFmtId="0" fontId="24" fillId="3" borderId="2" xfId="0" applyFont="1" applyFill="1" applyBorder="1">
      <alignment vertical="center"/>
    </xf>
    <xf numFmtId="0" fontId="26" fillId="3" borderId="2" xfId="0" applyFont="1" applyFill="1" applyBorder="1">
      <alignment vertical="center"/>
    </xf>
    <xf numFmtId="0" fontId="20" fillId="3" borderId="0" xfId="3" applyFill="1" applyAlignment="1">
      <alignment horizontal="left" vertical="center"/>
    </xf>
    <xf numFmtId="0" fontId="0" fillId="3" borderId="0" xfId="0" applyFill="1" applyAlignment="1">
      <alignment horizontal="lef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99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4"/>
              </a:solidFill>
              <a:ln w="19050">
                <a:solidFill>
                  <a:schemeClr val="lt1"/>
                </a:solidFill>
              </a:ln>
              <a:effectLst/>
            </c:spPr>
            <c:extLst>
              <c:ext xmlns:c16="http://schemas.microsoft.com/office/drawing/2014/chart" uri="{C3380CC4-5D6E-409C-BE32-E72D297353CC}">
                <c16:uniqueId val="{00000001-7AFB-434E-9510-922342C40E30}"/>
              </c:ext>
            </c:extLst>
          </c:dPt>
          <c:dPt>
            <c:idx val="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3-7AFB-434E-9510-922342C40E30}"/>
              </c:ext>
            </c:extLst>
          </c:dPt>
          <c:dPt>
            <c:idx val="2"/>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5-7AFB-434E-9510-922342C40E30}"/>
              </c:ext>
            </c:extLst>
          </c:dPt>
          <c:dPt>
            <c:idx val="3"/>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7-7AFB-434E-9510-922342C40E30}"/>
              </c:ext>
            </c:extLst>
          </c:dPt>
          <c:dPt>
            <c:idx val="4"/>
            <c:bubble3D val="0"/>
            <c:spPr>
              <a:solidFill>
                <a:schemeClr val="accent1"/>
              </a:solidFill>
              <a:ln w="19050">
                <a:solidFill>
                  <a:schemeClr val="lt1"/>
                </a:solidFill>
              </a:ln>
              <a:effectLst/>
            </c:spPr>
            <c:extLst>
              <c:ext xmlns:c16="http://schemas.microsoft.com/office/drawing/2014/chart" uri="{C3380CC4-5D6E-409C-BE32-E72D297353CC}">
                <c16:uniqueId val="{00000009-7AFB-434E-9510-922342C40E30}"/>
              </c:ext>
            </c:extLst>
          </c:dPt>
          <c:dPt>
            <c:idx val="5"/>
            <c:bubble3D val="0"/>
            <c:spPr>
              <a:solidFill>
                <a:srgbClr val="92D050"/>
              </a:solidFill>
              <a:ln w="19050">
                <a:solidFill>
                  <a:schemeClr val="lt1"/>
                </a:solidFill>
              </a:ln>
              <a:effectLst/>
            </c:spPr>
            <c:extLst>
              <c:ext xmlns:c16="http://schemas.microsoft.com/office/drawing/2014/chart" uri="{C3380CC4-5D6E-409C-BE32-E72D297353CC}">
                <c16:uniqueId val="{0000000B-7AFB-434E-9510-922342C40E30}"/>
              </c:ext>
            </c:extLst>
          </c:dPt>
          <c:dLbls>
            <c:dLbl>
              <c:idx val="1"/>
              <c:layout>
                <c:manualLayout>
                  <c:x val="0.11513481313207821"/>
                  <c:y val="-2.1715355613121691E-2"/>
                </c:manualLayout>
              </c:layout>
              <c:showLegendKey val="0"/>
              <c:showVal val="1"/>
              <c:showCatName val="1"/>
              <c:showSerName val="0"/>
              <c:showPercent val="0"/>
              <c:showBubbleSize val="0"/>
              <c:extLst>
                <c:ext xmlns:c15="http://schemas.microsoft.com/office/drawing/2012/chart" uri="{CE6537A1-D6FC-4f65-9D91-7224C49458BB}">
                  <c15:layout>
                    <c:manualLayout>
                      <c:w val="0.32031593163159006"/>
                      <c:h val="0.11155283114040711"/>
                    </c:manualLayout>
                  </c15:layout>
                </c:ext>
                <c:ext xmlns:c16="http://schemas.microsoft.com/office/drawing/2014/chart" uri="{C3380CC4-5D6E-409C-BE32-E72D297353CC}">
                  <c16:uniqueId val="{00000003-7AFB-434E-9510-922342C40E30}"/>
                </c:ext>
              </c:extLst>
            </c:dLbl>
            <c:dLbl>
              <c:idx val="2"/>
              <c:layout>
                <c:manualLayout>
                  <c:x val="9.6564559344507236E-2"/>
                  <c:y val="-6.5144869920576633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4260006071109184"/>
                      <c:h val="5.5092461976454898E-2"/>
                    </c:manualLayout>
                  </c15:layout>
                </c:ext>
                <c:ext xmlns:c16="http://schemas.microsoft.com/office/drawing/2014/chart" uri="{C3380CC4-5D6E-409C-BE32-E72D297353CC}">
                  <c16:uniqueId val="{00000005-7AFB-434E-9510-922342C40E30}"/>
                </c:ext>
              </c:extLst>
            </c:dLbl>
            <c:dLbl>
              <c:idx val="3"/>
              <c:layout>
                <c:manualLayout>
                  <c:x val="8.91365163180068E-2"/>
                  <c:y val="-2.1712106833551344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34887120065834687"/>
                      <c:h val="5.5092461976454905E-2"/>
                    </c:manualLayout>
                  </c15:layout>
                </c:ext>
                <c:ext xmlns:c16="http://schemas.microsoft.com/office/drawing/2014/chart" uri="{C3380CC4-5D6E-409C-BE32-E72D297353CC}">
                  <c16:uniqueId val="{00000007-7AFB-434E-9510-922342C40E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三分析!$O$85:$O$90</c:f>
              <c:strCache>
                <c:ptCount val="6"/>
                <c:pt idx="0">
                  <c:v>主要課業</c:v>
                </c:pt>
                <c:pt idx="1">
                  <c:v>従属課業</c:v>
                </c:pt>
                <c:pt idx="2">
                  <c:v>協調課業</c:v>
                </c:pt>
                <c:pt idx="3">
                  <c:v>通勤時間</c:v>
                </c:pt>
                <c:pt idx="4">
                  <c:v>睡眠時間</c:v>
                </c:pt>
                <c:pt idx="5">
                  <c:v>ライフ時間</c:v>
                </c:pt>
              </c:strCache>
            </c:strRef>
          </c:cat>
          <c:val>
            <c:numRef>
              <c:f>三分析!$P$85:$P$90</c:f>
              <c:numCache>
                <c:formatCode>#,##0.0;[Red]\-#,##0.0</c:formatCode>
                <c:ptCount val="6"/>
                <c:pt idx="0">
                  <c:v>1446</c:v>
                </c:pt>
                <c:pt idx="1">
                  <c:v>602.5</c:v>
                </c:pt>
                <c:pt idx="2">
                  <c:v>361.50000000000006</c:v>
                </c:pt>
                <c:pt idx="3">
                  <c:v>289.2</c:v>
                </c:pt>
                <c:pt idx="4">
                  <c:v>2555</c:v>
                </c:pt>
                <c:pt idx="5">
                  <c:v>3505.8</c:v>
                </c:pt>
              </c:numCache>
            </c:numRef>
          </c:val>
          <c:extLst>
            <c:ext xmlns:c16="http://schemas.microsoft.com/office/drawing/2014/chart" uri="{C3380CC4-5D6E-409C-BE32-E72D297353CC}">
              <c16:uniqueId val="{0000000C-7AFB-434E-9510-922342C40E3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Pt>
            <c:idx val="2"/>
            <c:invertIfNegative val="0"/>
            <c:bubble3D val="0"/>
            <c:spPr>
              <a:solidFill>
                <a:schemeClr val="accent6"/>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74FD-4674-991F-A5E3DE61595B}"/>
              </c:ext>
            </c:extLst>
          </c:dPt>
          <c:dPt>
            <c:idx val="3"/>
            <c:invertIfNegative val="0"/>
            <c:bubble3D val="0"/>
            <c:spPr>
              <a:solidFill>
                <a:schemeClr val="accent6"/>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74FD-4674-991F-A5E3DE61595B}"/>
              </c:ext>
            </c:extLst>
          </c:dPt>
          <c:dPt>
            <c:idx val="4"/>
            <c:invertIfNegative val="0"/>
            <c:bubble3D val="0"/>
            <c:spPr>
              <a:solidFill>
                <a:schemeClr val="accent4">
                  <a:lumMod val="60000"/>
                  <a:lumOff val="40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74FD-4674-991F-A5E3DE61595B}"/>
              </c:ext>
            </c:extLst>
          </c:dPt>
          <c:dPt>
            <c:idx val="5"/>
            <c:invertIfNegative val="0"/>
            <c:bubble3D val="0"/>
            <c:spPr>
              <a:solidFill>
                <a:schemeClr val="accent4">
                  <a:lumMod val="60000"/>
                  <a:lumOff val="40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74FD-4674-991F-A5E3DE61595B}"/>
              </c:ext>
            </c:extLst>
          </c:dPt>
          <c:dPt>
            <c:idx val="6"/>
            <c:invertIfNegative val="0"/>
            <c:bubble3D val="0"/>
            <c:spPr>
              <a:solidFill>
                <a:schemeClr val="accent1">
                  <a:lumMod val="60000"/>
                  <a:lumOff val="40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74FD-4674-991F-A5E3DE61595B}"/>
              </c:ext>
            </c:extLst>
          </c:dPt>
          <c:dPt>
            <c:idx val="7"/>
            <c:invertIfNegative val="0"/>
            <c:bubble3D val="0"/>
            <c:spPr>
              <a:solidFill>
                <a:schemeClr val="accent1">
                  <a:lumMod val="60000"/>
                  <a:lumOff val="40000"/>
                </a:schemeClr>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74FD-4674-991F-A5E3DE61595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三分析!$G$122:$G$129</c:f>
              <c:strCache>
                <c:ptCount val="8"/>
                <c:pt idx="0">
                  <c:v>売上高</c:v>
                </c:pt>
                <c:pt idx="1">
                  <c:v>付加価値額</c:v>
                </c:pt>
                <c:pt idx="2">
                  <c:v>受注数</c:v>
                </c:pt>
                <c:pt idx="3">
                  <c:v>新規顧客数</c:v>
                </c:pt>
                <c:pt idx="4">
                  <c:v>訪問営業数</c:v>
                </c:pt>
                <c:pt idx="5">
                  <c:v>販促展開数</c:v>
                </c:pt>
                <c:pt idx="6">
                  <c:v>企画書数</c:v>
                </c:pt>
                <c:pt idx="7">
                  <c:v>研修受講数</c:v>
                </c:pt>
              </c:strCache>
            </c:strRef>
          </c:cat>
          <c:val>
            <c:numRef>
              <c:f>三分析!$H$122:$H$129</c:f>
              <c:numCache>
                <c:formatCode>0%</c:formatCode>
                <c:ptCount val="8"/>
                <c:pt idx="0">
                  <c:v>0.9</c:v>
                </c:pt>
                <c:pt idx="1">
                  <c:v>0.85</c:v>
                </c:pt>
                <c:pt idx="2">
                  <c:v>0.89</c:v>
                </c:pt>
                <c:pt idx="3">
                  <c:v>0.42</c:v>
                </c:pt>
                <c:pt idx="4">
                  <c:v>0.74</c:v>
                </c:pt>
                <c:pt idx="5">
                  <c:v>0.34</c:v>
                </c:pt>
                <c:pt idx="6">
                  <c:v>0.61</c:v>
                </c:pt>
                <c:pt idx="7">
                  <c:v>0.56000000000000005</c:v>
                </c:pt>
              </c:numCache>
            </c:numRef>
          </c:val>
          <c:extLst>
            <c:ext xmlns:c16="http://schemas.microsoft.com/office/drawing/2014/chart" uri="{C3380CC4-5D6E-409C-BE32-E72D297353CC}">
              <c16:uniqueId val="{0000000C-74FD-4674-991F-A5E3DE61595B}"/>
            </c:ext>
          </c:extLst>
        </c:ser>
        <c:dLbls>
          <c:showLegendKey val="0"/>
          <c:showVal val="0"/>
          <c:showCatName val="0"/>
          <c:showSerName val="0"/>
          <c:showPercent val="0"/>
          <c:showBubbleSize val="0"/>
        </c:dLbls>
        <c:gapWidth val="89"/>
        <c:axId val="235208504"/>
        <c:axId val="235208888"/>
      </c:barChart>
      <c:catAx>
        <c:axId val="235208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5208888"/>
        <c:crosses val="autoZero"/>
        <c:auto val="1"/>
        <c:lblAlgn val="ctr"/>
        <c:lblOffset val="100"/>
        <c:noMultiLvlLbl val="0"/>
      </c:catAx>
      <c:valAx>
        <c:axId val="2352088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52085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Pt>
            <c:idx val="0"/>
            <c:invertIfNegative val="0"/>
            <c:bubble3D val="0"/>
            <c:spPr>
              <a:solidFill>
                <a:srgbClr val="FF0000"/>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5700-4B72-8800-B397791F6670}"/>
              </c:ext>
            </c:extLst>
          </c:dPt>
          <c:dPt>
            <c:idx val="1"/>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5700-4B72-8800-B397791F66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三分析!$O$134:$O$141</c:f>
              <c:strCache>
                <c:ptCount val="8"/>
                <c:pt idx="0">
                  <c:v>自社</c:v>
                </c:pt>
                <c:pt idx="1">
                  <c:v>20位　日本</c:v>
                </c:pt>
                <c:pt idx="2">
                  <c:v>16位　イタリア</c:v>
                </c:pt>
                <c:pt idx="3">
                  <c:v>10位　フランス</c:v>
                </c:pt>
                <c:pt idx="4">
                  <c:v>9位　スイス</c:v>
                </c:pt>
                <c:pt idx="5">
                  <c:v>7位　ドイツ</c:v>
                </c:pt>
                <c:pt idx="6">
                  <c:v>6位　アメリカ</c:v>
                </c:pt>
                <c:pt idx="7">
                  <c:v>1位　アイルランド</c:v>
                </c:pt>
              </c:strCache>
            </c:strRef>
          </c:cat>
          <c:val>
            <c:numRef>
              <c:f>三分析!$P$134:$P$141</c:f>
              <c:numCache>
                <c:formatCode>#,##0_);[Red]\(#,##0\)</c:formatCode>
                <c:ptCount val="8"/>
                <c:pt idx="0">
                  <c:v>5279.2531120331951</c:v>
                </c:pt>
                <c:pt idx="1">
                  <c:v>5225</c:v>
                </c:pt>
                <c:pt idx="2">
                  <c:v>6105</c:v>
                </c:pt>
                <c:pt idx="3">
                  <c:v>7458</c:v>
                </c:pt>
                <c:pt idx="4">
                  <c:v>7480</c:v>
                </c:pt>
                <c:pt idx="5">
                  <c:v>7678</c:v>
                </c:pt>
                <c:pt idx="6">
                  <c:v>7920</c:v>
                </c:pt>
                <c:pt idx="7">
                  <c:v>10725</c:v>
                </c:pt>
              </c:numCache>
            </c:numRef>
          </c:val>
          <c:extLst>
            <c:ext xmlns:c16="http://schemas.microsoft.com/office/drawing/2014/chart" uri="{C3380CC4-5D6E-409C-BE32-E72D297353CC}">
              <c16:uniqueId val="{00000004-5700-4B72-8800-B397791F6670}"/>
            </c:ext>
          </c:extLst>
        </c:ser>
        <c:dLbls>
          <c:showLegendKey val="0"/>
          <c:showVal val="0"/>
          <c:showCatName val="0"/>
          <c:showSerName val="0"/>
          <c:showPercent val="0"/>
          <c:showBubbleSize val="0"/>
        </c:dLbls>
        <c:gapWidth val="60"/>
        <c:axId val="235267512"/>
        <c:axId val="181198680"/>
      </c:barChart>
      <c:catAx>
        <c:axId val="235267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1198680"/>
        <c:crosses val="autoZero"/>
        <c:auto val="1"/>
        <c:lblAlgn val="ctr"/>
        <c:lblOffset val="100"/>
        <c:noMultiLvlLbl val="0"/>
      </c:catAx>
      <c:valAx>
        <c:axId val="181198680"/>
        <c:scaling>
          <c:orientation val="minMax"/>
        </c:scaling>
        <c:delete val="0"/>
        <c:axPos val="t"/>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52675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三分析!$P$95</c:f>
              <c:strCache>
                <c:ptCount val="1"/>
                <c:pt idx="0">
                  <c:v>訪問提案情報収集営業</c:v>
                </c:pt>
              </c:strCache>
            </c:strRef>
          </c:tx>
          <c:spPr>
            <a:solidFill>
              <a:schemeClr val="accent1">
                <a:lumMod val="60000"/>
                <a:lumOff val="40000"/>
              </a:schemeClr>
            </a:solidFill>
            <a:ln>
              <a:noFill/>
            </a:ln>
            <a:effectLst/>
          </c:spPr>
          <c:invertIfNegative val="0"/>
          <c:dLbls>
            <c:dLbl>
              <c:idx val="0"/>
              <c:dLblPos val="ctr"/>
              <c:showLegendKey val="0"/>
              <c:showVal val="1"/>
              <c:showCatName val="0"/>
              <c:showSerName val="1"/>
              <c:showPercent val="0"/>
              <c:showBubbleSize val="0"/>
              <c:extLst>
                <c:ext xmlns:c15="http://schemas.microsoft.com/office/drawing/2012/chart" uri="{CE6537A1-D6FC-4f65-9D91-7224C49458BB}">
                  <c15:layout>
                    <c:manualLayout>
                      <c:w val="0.5"/>
                      <c:h val="4.1363102232667447E-2"/>
                    </c:manualLayout>
                  </c15:layout>
                </c:ext>
                <c:ext xmlns:c16="http://schemas.microsoft.com/office/drawing/2014/chart" uri="{C3380CC4-5D6E-409C-BE32-E72D297353CC}">
                  <c16:uniqueId val="{00000000-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三分析!$Q$95</c:f>
              <c:numCache>
                <c:formatCode>#,##0.0;[Red]\-#,##0.0</c:formatCode>
                <c:ptCount val="1"/>
                <c:pt idx="0">
                  <c:v>723</c:v>
                </c:pt>
              </c:numCache>
            </c:numRef>
          </c:val>
          <c:extLst>
            <c:ext xmlns:c16="http://schemas.microsoft.com/office/drawing/2014/chart" uri="{C3380CC4-5D6E-409C-BE32-E72D297353CC}">
              <c16:uniqueId val="{00000001-AB8A-4313-B94D-DCC03340F173}"/>
            </c:ext>
          </c:extLst>
        </c:ser>
        <c:ser>
          <c:idx val="1"/>
          <c:order val="1"/>
          <c:tx>
            <c:strRef>
              <c:f>三分析!$P$96</c:f>
              <c:strCache>
                <c:ptCount val="1"/>
                <c:pt idx="0">
                  <c:v>リモート営業(Tel,Mail,DM)</c:v>
                </c:pt>
              </c:strCache>
            </c:strRef>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49858333333333332"/>
                      <c:h val="2.4551508029768902E-2"/>
                    </c:manualLayout>
                  </c15:layout>
                </c:ext>
                <c:ext xmlns:c16="http://schemas.microsoft.com/office/drawing/2014/chart" uri="{C3380CC4-5D6E-409C-BE32-E72D297353CC}">
                  <c16:uniqueId val="{00000002-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三分析!$Q$96</c:f>
              <c:numCache>
                <c:formatCode>#,##0.0;[Red]\-#,##0.0</c:formatCode>
                <c:ptCount val="1"/>
                <c:pt idx="0">
                  <c:v>144.6</c:v>
                </c:pt>
              </c:numCache>
            </c:numRef>
          </c:val>
          <c:extLst>
            <c:ext xmlns:c16="http://schemas.microsoft.com/office/drawing/2014/chart" uri="{C3380CC4-5D6E-409C-BE32-E72D297353CC}">
              <c16:uniqueId val="{00000003-AB8A-4313-B94D-DCC03340F173}"/>
            </c:ext>
          </c:extLst>
        </c:ser>
        <c:ser>
          <c:idx val="2"/>
          <c:order val="2"/>
          <c:tx>
            <c:strRef>
              <c:f>三分析!$P$97</c:f>
              <c:strCache>
                <c:ptCount val="1"/>
                <c:pt idx="0">
                  <c:v>新規開拓販売促進活動</c:v>
                </c:pt>
              </c:strCache>
            </c:strRef>
          </c:tx>
          <c:spPr>
            <a:solidFill>
              <a:schemeClr val="accent1">
                <a:lumMod val="20000"/>
                <a:lumOff val="8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555555555555554"/>
                      <c:h val="2.0994907951429689E-2"/>
                    </c:manualLayout>
                  </c15:layout>
                </c:ext>
                <c:ext xmlns:c16="http://schemas.microsoft.com/office/drawing/2014/chart" uri="{C3380CC4-5D6E-409C-BE32-E72D297353CC}">
                  <c16:uniqueId val="{00000004-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三分析!$Q$97</c:f>
              <c:numCache>
                <c:formatCode>#,##0.0;[Red]\-#,##0.0</c:formatCode>
                <c:ptCount val="1"/>
                <c:pt idx="0">
                  <c:v>144.6</c:v>
                </c:pt>
              </c:numCache>
            </c:numRef>
          </c:val>
          <c:extLst>
            <c:ext xmlns:c16="http://schemas.microsoft.com/office/drawing/2014/chart" uri="{C3380CC4-5D6E-409C-BE32-E72D297353CC}">
              <c16:uniqueId val="{00000005-AB8A-4313-B94D-DCC03340F173}"/>
            </c:ext>
          </c:extLst>
        </c:ser>
        <c:ser>
          <c:idx val="3"/>
          <c:order val="3"/>
          <c:tx>
            <c:strRef>
              <c:f>三分析!$P$98</c:f>
              <c:strCache>
                <c:ptCount val="1"/>
                <c:pt idx="0">
                  <c:v>企画書、見積書作成</c:v>
                </c:pt>
              </c:strCache>
            </c:strRef>
          </c:tx>
          <c:spPr>
            <a:solidFill>
              <a:schemeClr val="accent6">
                <a:lumMod val="60000"/>
                <a:lumOff val="40000"/>
              </a:schemeClr>
            </a:solidFill>
            <a:ln>
              <a:noFill/>
            </a:ln>
            <a:effectLst/>
          </c:spPr>
          <c:invertIfNegative val="0"/>
          <c:dLbls>
            <c:dLbl>
              <c:idx val="0"/>
              <c:dLblPos val="ctr"/>
              <c:showLegendKey val="0"/>
              <c:showVal val="1"/>
              <c:showCatName val="0"/>
              <c:showSerName val="1"/>
              <c:showPercent val="0"/>
              <c:showBubbleSize val="0"/>
              <c:extLst>
                <c:ext xmlns:c15="http://schemas.microsoft.com/office/drawing/2012/chart" uri="{CE6537A1-D6FC-4f65-9D91-7224C49458BB}">
                  <c15:layout>
                    <c:manualLayout>
                      <c:w val="0.4971528871391076"/>
                      <c:h val="4.1363102232667447E-2"/>
                    </c:manualLayout>
                  </c15:layout>
                </c:ext>
                <c:ext xmlns:c16="http://schemas.microsoft.com/office/drawing/2014/chart" uri="{C3380CC4-5D6E-409C-BE32-E72D297353CC}">
                  <c16:uniqueId val="{00000006-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三分析!$Q$98</c:f>
              <c:numCache>
                <c:formatCode>#,##0.0;[Red]\-#,##0.0</c:formatCode>
                <c:ptCount val="1"/>
                <c:pt idx="0">
                  <c:v>144.6</c:v>
                </c:pt>
              </c:numCache>
            </c:numRef>
          </c:val>
          <c:extLst>
            <c:ext xmlns:c16="http://schemas.microsoft.com/office/drawing/2014/chart" uri="{C3380CC4-5D6E-409C-BE32-E72D297353CC}">
              <c16:uniqueId val="{00000007-AB8A-4313-B94D-DCC03340F173}"/>
            </c:ext>
          </c:extLst>
        </c:ser>
        <c:ser>
          <c:idx val="4"/>
          <c:order val="4"/>
          <c:tx>
            <c:strRef>
              <c:f>三分析!$P$99</c:f>
              <c:strCache>
                <c:ptCount val="1"/>
                <c:pt idx="0">
                  <c:v>受注案件の工程管理</c:v>
                </c:pt>
              </c:strCache>
            </c:strRef>
          </c:tx>
          <c:spPr>
            <a:solidFill>
              <a:schemeClr val="accent6">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
                      <c:h val="1.7861339600470035E-2"/>
                    </c:manualLayout>
                  </c15:layout>
                </c:ext>
                <c:ext xmlns:c16="http://schemas.microsoft.com/office/drawing/2014/chart" uri="{C3380CC4-5D6E-409C-BE32-E72D297353CC}">
                  <c16:uniqueId val="{00000008-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三分析!$Q$99</c:f>
              <c:numCache>
                <c:formatCode>#,##0.0;[Red]\-#,##0.0</c:formatCode>
                <c:ptCount val="1"/>
                <c:pt idx="0">
                  <c:v>72.3</c:v>
                </c:pt>
              </c:numCache>
            </c:numRef>
          </c:val>
          <c:extLst>
            <c:ext xmlns:c16="http://schemas.microsoft.com/office/drawing/2014/chart" uri="{C3380CC4-5D6E-409C-BE32-E72D297353CC}">
              <c16:uniqueId val="{00000009-AB8A-4313-B94D-DCC03340F173}"/>
            </c:ext>
          </c:extLst>
        </c:ser>
        <c:ser>
          <c:idx val="5"/>
          <c:order val="5"/>
          <c:tx>
            <c:strRef>
              <c:f>三分析!$P$100</c:f>
              <c:strCache>
                <c:ptCount val="1"/>
                <c:pt idx="0">
                  <c:v>キャリアアップ研修</c:v>
                </c:pt>
              </c:strCache>
            </c:strRef>
          </c:tx>
          <c:spPr>
            <a:solidFill>
              <a:schemeClr val="accent6">
                <a:lumMod val="20000"/>
                <a:lumOff val="8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369444444444444"/>
                      <c:h val="1.7861339600470035E-2"/>
                    </c:manualLayout>
                  </c15:layout>
                </c:ext>
                <c:ext xmlns:c16="http://schemas.microsoft.com/office/drawing/2014/chart" uri="{C3380CC4-5D6E-409C-BE32-E72D297353CC}">
                  <c16:uniqueId val="{0000000A-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三分析!$Q$100</c:f>
              <c:numCache>
                <c:formatCode>#,##0.0;[Red]\-#,##0.0</c:formatCode>
                <c:ptCount val="1"/>
                <c:pt idx="0">
                  <c:v>72.3</c:v>
                </c:pt>
              </c:numCache>
            </c:numRef>
          </c:val>
          <c:extLst>
            <c:ext xmlns:c16="http://schemas.microsoft.com/office/drawing/2014/chart" uri="{C3380CC4-5D6E-409C-BE32-E72D297353CC}">
              <c16:uniqueId val="{0000000B-AB8A-4313-B94D-DCC03340F173}"/>
            </c:ext>
          </c:extLst>
        </c:ser>
        <c:ser>
          <c:idx val="6"/>
          <c:order val="6"/>
          <c:tx>
            <c:strRef>
              <c:f>三分析!$P$101</c:f>
              <c:strCache>
                <c:ptCount val="1"/>
                <c:pt idx="0">
                  <c:v>ホウレンソウミーティング</c:v>
                </c:pt>
              </c:strCache>
            </c:strRef>
          </c:tx>
          <c:spPr>
            <a:solidFill>
              <a:schemeClr val="accent5">
                <a:lumMod val="60000"/>
                <a:lumOff val="4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438888888888889"/>
                      <c:h val="1.6294555424990208E-2"/>
                    </c:manualLayout>
                  </c15:layout>
                </c:ext>
                <c:ext xmlns:c16="http://schemas.microsoft.com/office/drawing/2014/chart" uri="{C3380CC4-5D6E-409C-BE32-E72D297353CC}">
                  <c16:uniqueId val="{0000000C-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三分析!$Q$101</c:f>
              <c:numCache>
                <c:formatCode>#,##0.0;[Red]\-#,##0.0</c:formatCode>
                <c:ptCount val="1"/>
                <c:pt idx="0">
                  <c:v>72.3</c:v>
                </c:pt>
              </c:numCache>
            </c:numRef>
          </c:val>
          <c:extLst>
            <c:ext xmlns:c16="http://schemas.microsoft.com/office/drawing/2014/chart" uri="{C3380CC4-5D6E-409C-BE32-E72D297353CC}">
              <c16:uniqueId val="{0000000D-AB8A-4313-B94D-DCC03340F173}"/>
            </c:ext>
          </c:extLst>
        </c:ser>
        <c:ser>
          <c:idx val="7"/>
          <c:order val="7"/>
          <c:tx>
            <c:strRef>
              <c:f>三分析!$P$102</c:f>
              <c:strCache>
                <c:ptCount val="1"/>
                <c:pt idx="0">
                  <c:v>その他顧客対応</c:v>
                </c:pt>
              </c:strCache>
            </c:strRef>
          </c:tx>
          <c:spPr>
            <a:solidFill>
              <a:schemeClr val="accent5">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149999999999995"/>
                      <c:h val="1.204079807297883E-2"/>
                    </c:manualLayout>
                  </c15:layout>
                </c:ext>
                <c:ext xmlns:c16="http://schemas.microsoft.com/office/drawing/2014/chart" uri="{C3380CC4-5D6E-409C-BE32-E72D297353CC}">
                  <c16:uniqueId val="{0000000E-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三分析!$Q$102</c:f>
              <c:numCache>
                <c:formatCode>#,##0.0;[Red]\-#,##0.0</c:formatCode>
                <c:ptCount val="1"/>
                <c:pt idx="0">
                  <c:v>43.379999999999995</c:v>
                </c:pt>
              </c:numCache>
            </c:numRef>
          </c:val>
          <c:extLst>
            <c:ext xmlns:c16="http://schemas.microsoft.com/office/drawing/2014/chart" uri="{C3380CC4-5D6E-409C-BE32-E72D297353CC}">
              <c16:uniqueId val="{0000000F-AB8A-4313-B94D-DCC03340F173}"/>
            </c:ext>
          </c:extLst>
        </c:ser>
        <c:ser>
          <c:idx val="8"/>
          <c:order val="8"/>
          <c:tx>
            <c:strRef>
              <c:f>三分析!$P$103</c:f>
              <c:strCache>
                <c:ptCount val="1"/>
                <c:pt idx="0">
                  <c:v>その他社内対応</c:v>
                </c:pt>
              </c:strCache>
            </c:strRef>
          </c:tx>
          <c:spPr>
            <a:solidFill>
              <a:schemeClr val="accent5">
                <a:lumMod val="20000"/>
                <a:lumOff val="8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427777777777782"/>
                      <c:h val="1.830793477489814E-2"/>
                    </c:manualLayout>
                  </c15:layout>
                </c:ext>
                <c:ext xmlns:c16="http://schemas.microsoft.com/office/drawing/2014/chart" uri="{C3380CC4-5D6E-409C-BE32-E72D297353CC}">
                  <c16:uniqueId val="{00000010-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三分析!$Q$103</c:f>
              <c:numCache>
                <c:formatCode>#,##0.0;[Red]\-#,##0.0</c:formatCode>
                <c:ptCount val="1"/>
                <c:pt idx="0">
                  <c:v>28.92</c:v>
                </c:pt>
              </c:numCache>
            </c:numRef>
          </c:val>
          <c:extLst>
            <c:ext xmlns:c16="http://schemas.microsoft.com/office/drawing/2014/chart" uri="{C3380CC4-5D6E-409C-BE32-E72D297353CC}">
              <c16:uniqueId val="{00000011-AB8A-4313-B94D-DCC03340F173}"/>
            </c:ext>
          </c:extLst>
        </c:ser>
        <c:ser>
          <c:idx val="9"/>
          <c:order val="9"/>
          <c:tx>
            <c:strRef>
              <c:f>三分析!$P$104</c:f>
              <c:strCache>
                <c:ptCount val="1"/>
                <c:pt idx="0">
                  <c:v>帳票＆メール書類処理</c:v>
                </c:pt>
              </c:strCache>
            </c:strRef>
          </c:tx>
          <c:spPr>
            <a:solidFill>
              <a:schemeClr val="accent4"/>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033333333333341"/>
                      <c:h val="1.4727771249510378E-2"/>
                    </c:manualLayout>
                  </c15:layout>
                </c:ext>
                <c:ext xmlns:c16="http://schemas.microsoft.com/office/drawing/2014/chart" uri="{C3380CC4-5D6E-409C-BE32-E72D297353CC}">
                  <c16:uniqueId val="{00000012-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三分析!$Q$104</c:f>
              <c:numCache>
                <c:formatCode>#,##0.0;[Red]\-#,##0.0</c:formatCode>
                <c:ptCount val="1"/>
                <c:pt idx="0">
                  <c:v>150.625</c:v>
                </c:pt>
              </c:numCache>
            </c:numRef>
          </c:val>
          <c:extLst>
            <c:ext xmlns:c16="http://schemas.microsoft.com/office/drawing/2014/chart" uri="{C3380CC4-5D6E-409C-BE32-E72D297353CC}">
              <c16:uniqueId val="{00000013-AB8A-4313-B94D-DCC03340F173}"/>
            </c:ext>
          </c:extLst>
        </c:ser>
        <c:ser>
          <c:idx val="10"/>
          <c:order val="10"/>
          <c:tx>
            <c:strRef>
              <c:f>三分析!$P$105</c:f>
              <c:strCache>
                <c:ptCount val="1"/>
                <c:pt idx="0">
                  <c:v>職場５Ｓの徹底</c:v>
                </c:pt>
              </c:strCache>
            </c:strRef>
          </c:tx>
          <c:spPr>
            <a:solidFill>
              <a:schemeClr val="accent4">
                <a:lumMod val="60000"/>
                <a:lumOff val="40000"/>
              </a:schemeClr>
            </a:solidFill>
            <a:ln>
              <a:noFill/>
            </a:ln>
            <a:effectLst/>
          </c:spPr>
          <c:invertIfNegative val="0"/>
          <c:dLbls>
            <c:dLbl>
              <c:idx val="0"/>
              <c:dLblPos val="ctr"/>
              <c:showLegendKey val="0"/>
              <c:showVal val="1"/>
              <c:showCatName val="0"/>
              <c:showSerName val="1"/>
              <c:showPercent val="0"/>
              <c:showBubbleSize val="0"/>
              <c:extLst>
                <c:ext xmlns:c15="http://schemas.microsoft.com/office/drawing/2012/chart" uri="{CE6537A1-D6FC-4f65-9D91-7224C49458BB}">
                  <c15:layout>
                    <c:manualLayout>
                      <c:w val="0.50020844269466314"/>
                      <c:h val="4.0242913231615725E-2"/>
                    </c:manualLayout>
                  </c15:layout>
                </c:ext>
                <c:ext xmlns:c16="http://schemas.microsoft.com/office/drawing/2014/chart" uri="{C3380CC4-5D6E-409C-BE32-E72D297353CC}">
                  <c16:uniqueId val="{00000014-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三分析!$Q$105</c:f>
              <c:numCache>
                <c:formatCode>#,##0.0;[Red]\-#,##0.0</c:formatCode>
                <c:ptCount val="1"/>
                <c:pt idx="0">
                  <c:v>150.625</c:v>
                </c:pt>
              </c:numCache>
            </c:numRef>
          </c:val>
          <c:extLst>
            <c:ext xmlns:c16="http://schemas.microsoft.com/office/drawing/2014/chart" uri="{C3380CC4-5D6E-409C-BE32-E72D297353CC}">
              <c16:uniqueId val="{00000015-AB8A-4313-B94D-DCC03340F173}"/>
            </c:ext>
          </c:extLst>
        </c:ser>
        <c:ser>
          <c:idx val="11"/>
          <c:order val="11"/>
          <c:tx>
            <c:strRef>
              <c:f>三分析!$P$106</c:f>
              <c:strCache>
                <c:ptCount val="1"/>
                <c:pt idx="0">
                  <c:v>顧客分析、目標管理分析</c:v>
                </c:pt>
              </c:strCache>
            </c:strRef>
          </c:tx>
          <c:spPr>
            <a:solidFill>
              <a:schemeClr val="accent4">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47641666666666665"/>
                      <c:h val="2.6611890904941225E-2"/>
                    </c:manualLayout>
                  </c15:layout>
                </c:ext>
                <c:ext xmlns:c16="http://schemas.microsoft.com/office/drawing/2014/chart" uri="{C3380CC4-5D6E-409C-BE32-E72D297353CC}">
                  <c16:uniqueId val="{00000016-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三分析!$Q$106</c:f>
              <c:numCache>
                <c:formatCode>#,##0.0;[Red]\-#,##0.0</c:formatCode>
                <c:ptCount val="1"/>
                <c:pt idx="0">
                  <c:v>150.625</c:v>
                </c:pt>
              </c:numCache>
            </c:numRef>
          </c:val>
          <c:extLst>
            <c:ext xmlns:c16="http://schemas.microsoft.com/office/drawing/2014/chart" uri="{C3380CC4-5D6E-409C-BE32-E72D297353CC}">
              <c16:uniqueId val="{00000017-AB8A-4313-B94D-DCC03340F173}"/>
            </c:ext>
          </c:extLst>
        </c:ser>
        <c:ser>
          <c:idx val="12"/>
          <c:order val="12"/>
          <c:tx>
            <c:strRef>
              <c:f>三分析!$P$107</c:f>
              <c:strCache>
                <c:ptCount val="1"/>
                <c:pt idx="0">
                  <c:v>チームワークフォロー</c:v>
                </c:pt>
              </c:strCache>
            </c:strRef>
          </c:tx>
          <c:spPr>
            <a:solidFill>
              <a:schemeClr val="accent4">
                <a:lumMod val="20000"/>
                <a:lumOff val="8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697222222222216"/>
                      <c:h val="1.4727771249510378E-2"/>
                    </c:manualLayout>
                  </c15:layout>
                </c:ext>
                <c:ext xmlns:c16="http://schemas.microsoft.com/office/drawing/2014/chart" uri="{C3380CC4-5D6E-409C-BE32-E72D297353CC}">
                  <c16:uniqueId val="{00000018-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三分析!$Q$107</c:f>
              <c:numCache>
                <c:formatCode>#,##0.0;[Red]\-#,##0.0</c:formatCode>
                <c:ptCount val="1"/>
                <c:pt idx="0">
                  <c:v>150.625</c:v>
                </c:pt>
              </c:numCache>
            </c:numRef>
          </c:val>
          <c:extLst>
            <c:ext xmlns:c16="http://schemas.microsoft.com/office/drawing/2014/chart" uri="{C3380CC4-5D6E-409C-BE32-E72D297353CC}">
              <c16:uniqueId val="{00000019-AB8A-4313-B94D-DCC03340F173}"/>
            </c:ext>
          </c:extLst>
        </c:ser>
        <c:ser>
          <c:idx val="13"/>
          <c:order val="13"/>
          <c:tx>
            <c:strRef>
              <c:f>三分析!$P$108</c:f>
              <c:strCache>
                <c:ptCount val="1"/>
                <c:pt idx="0">
                  <c:v>カイゼン提案</c:v>
                </c:pt>
              </c:strCache>
            </c:strRef>
          </c:tx>
          <c:spPr>
            <a:solidFill>
              <a:schemeClr val="accent3"/>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49355555555555558"/>
                      <c:h val="1.6741150599418313E-2"/>
                    </c:manualLayout>
                  </c15:layout>
                </c:ext>
                <c:ext xmlns:c16="http://schemas.microsoft.com/office/drawing/2014/chart" uri="{C3380CC4-5D6E-409C-BE32-E72D297353CC}">
                  <c16:uniqueId val="{0000001A-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三分析!$Q$108</c:f>
              <c:numCache>
                <c:formatCode>#,##0.0;[Red]\-#,##0.0</c:formatCode>
                <c:ptCount val="1"/>
                <c:pt idx="0">
                  <c:v>108.45000000000002</c:v>
                </c:pt>
              </c:numCache>
            </c:numRef>
          </c:val>
          <c:extLst>
            <c:ext xmlns:c16="http://schemas.microsoft.com/office/drawing/2014/chart" uri="{C3380CC4-5D6E-409C-BE32-E72D297353CC}">
              <c16:uniqueId val="{0000001B-AB8A-4313-B94D-DCC03340F173}"/>
            </c:ext>
          </c:extLst>
        </c:ser>
        <c:ser>
          <c:idx val="14"/>
          <c:order val="14"/>
          <c:tx>
            <c:strRef>
              <c:f>三分析!$P$109</c:f>
              <c:strCache>
                <c:ptCount val="1"/>
                <c:pt idx="0">
                  <c:v>アイデア提案</c:v>
                </c:pt>
              </c:strCache>
            </c:strRef>
          </c:tx>
          <c:spPr>
            <a:solidFill>
              <a:schemeClr val="accent3">
                <a:lumMod val="60000"/>
                <a:lumOff val="4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49856933508311463"/>
                      <c:h val="2.1441503125857797E-2"/>
                    </c:manualLayout>
                  </c15:layout>
                </c:ext>
                <c:ext xmlns:c16="http://schemas.microsoft.com/office/drawing/2014/chart" uri="{C3380CC4-5D6E-409C-BE32-E72D297353CC}">
                  <c16:uniqueId val="{0000001C-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三分析!$Q$109</c:f>
              <c:numCache>
                <c:formatCode>#,##0.0;[Red]\-#,##0.0</c:formatCode>
                <c:ptCount val="1"/>
                <c:pt idx="0">
                  <c:v>36.150000000000006</c:v>
                </c:pt>
              </c:numCache>
            </c:numRef>
          </c:val>
          <c:extLst>
            <c:ext xmlns:c16="http://schemas.microsoft.com/office/drawing/2014/chart" uri="{C3380CC4-5D6E-409C-BE32-E72D297353CC}">
              <c16:uniqueId val="{0000001D-AB8A-4313-B94D-DCC03340F173}"/>
            </c:ext>
          </c:extLst>
        </c:ser>
        <c:ser>
          <c:idx val="15"/>
          <c:order val="15"/>
          <c:tx>
            <c:strRef>
              <c:f>三分析!$P$110</c:f>
              <c:strCache>
                <c:ptCount val="1"/>
                <c:pt idx="0">
                  <c:v>プロジェクト参加</c:v>
                </c:pt>
              </c:strCache>
            </c:strRef>
          </c:tx>
          <c:spPr>
            <a:solidFill>
              <a:schemeClr val="accent3">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0777777777777777"/>
                      <c:h val="2.4575071476817451E-2"/>
                    </c:manualLayout>
                  </c15:layout>
                </c:ext>
                <c:ext xmlns:c16="http://schemas.microsoft.com/office/drawing/2014/chart" uri="{C3380CC4-5D6E-409C-BE32-E72D297353CC}">
                  <c16:uniqueId val="{0000001E-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三分析!$Q$110</c:f>
              <c:numCache>
                <c:formatCode>#,##0.0;[Red]\-#,##0.0</c:formatCode>
                <c:ptCount val="1"/>
                <c:pt idx="0">
                  <c:v>144.60000000000002</c:v>
                </c:pt>
              </c:numCache>
            </c:numRef>
          </c:val>
          <c:extLst>
            <c:ext xmlns:c16="http://schemas.microsoft.com/office/drawing/2014/chart" uri="{C3380CC4-5D6E-409C-BE32-E72D297353CC}">
              <c16:uniqueId val="{0000001F-AB8A-4313-B94D-DCC03340F173}"/>
            </c:ext>
          </c:extLst>
        </c:ser>
        <c:ser>
          <c:idx val="16"/>
          <c:order val="16"/>
          <c:tx>
            <c:strRef>
              <c:f>三分析!$P$111</c:f>
              <c:strCache>
                <c:ptCount val="1"/>
                <c:pt idx="0">
                  <c:v>多能工（職）化研修</c:v>
                </c:pt>
              </c:strCache>
            </c:strRef>
          </c:tx>
          <c:spPr>
            <a:solidFill>
              <a:schemeClr val="accent3">
                <a:lumMod val="20000"/>
                <a:lumOff val="8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extLst>
                <c:ext xmlns:c15="http://schemas.microsoft.com/office/drawing/2012/chart" uri="{CE6537A1-D6FC-4f65-9D91-7224C49458BB}">
                  <c15:layout>
                    <c:manualLayout>
                      <c:w val="0.5"/>
                      <c:h val="2.5695260477869169E-2"/>
                    </c:manualLayout>
                  </c15:layout>
                </c:ext>
                <c:ext xmlns:c16="http://schemas.microsoft.com/office/drawing/2014/chart" uri="{C3380CC4-5D6E-409C-BE32-E72D297353CC}">
                  <c16:uniqueId val="{00000020-AB8A-4313-B94D-DCC03340F1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三分析!$Q$111</c:f>
              <c:numCache>
                <c:formatCode>#,##0.0;[Red]\-#,##0.0</c:formatCode>
                <c:ptCount val="1"/>
                <c:pt idx="0">
                  <c:v>72.300000000000011</c:v>
                </c:pt>
              </c:numCache>
            </c:numRef>
          </c:val>
          <c:extLst>
            <c:ext xmlns:c16="http://schemas.microsoft.com/office/drawing/2014/chart" uri="{C3380CC4-5D6E-409C-BE32-E72D297353CC}">
              <c16:uniqueId val="{00000021-AB8A-4313-B94D-DCC03340F173}"/>
            </c:ext>
          </c:extLst>
        </c:ser>
        <c:dLbls>
          <c:dLblPos val="ctr"/>
          <c:showLegendKey val="0"/>
          <c:showVal val="1"/>
          <c:showCatName val="0"/>
          <c:showSerName val="0"/>
          <c:showPercent val="0"/>
          <c:showBubbleSize val="0"/>
        </c:dLbls>
        <c:gapWidth val="20"/>
        <c:overlap val="100"/>
        <c:axId val="236425384"/>
        <c:axId val="236425768"/>
      </c:barChart>
      <c:catAx>
        <c:axId val="236425384"/>
        <c:scaling>
          <c:orientation val="minMax"/>
        </c:scaling>
        <c:delete val="1"/>
        <c:axPos val="t"/>
        <c:numFmt formatCode="General" sourceLinked="1"/>
        <c:majorTickMark val="none"/>
        <c:minorTickMark val="none"/>
        <c:tickLblPos val="nextTo"/>
        <c:crossAx val="236425768"/>
        <c:crosses val="autoZero"/>
        <c:auto val="1"/>
        <c:lblAlgn val="ctr"/>
        <c:lblOffset val="100"/>
        <c:noMultiLvlLbl val="0"/>
      </c:catAx>
      <c:valAx>
        <c:axId val="236425768"/>
        <c:scaling>
          <c:orientation val="maxMin"/>
          <c:max val="2500"/>
        </c:scaling>
        <c:delete val="0"/>
        <c:axPos val="l"/>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642538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rgbClr val="FF0000"/>
              </a:solidFill>
              <a:prstDash val="sysDot"/>
              <a:round/>
            </a:ln>
            <a:effectLst/>
          </c:spPr>
          <c:marker>
            <c:symbol val="circle"/>
            <c:size val="5"/>
            <c:spPr>
              <a:solidFill>
                <a:srgbClr val="FF0000"/>
              </a:solidFill>
              <a:ln w="9525">
                <a:solidFill>
                  <a:srgbClr val="FF0000"/>
                </a:solidFill>
                <a:prstDash val="sysDot"/>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三分析!$B$54:$B$59</c:f>
              <c:strCache>
                <c:ptCount val="6"/>
                <c:pt idx="0">
                  <c:v>財務力</c:v>
                </c:pt>
                <c:pt idx="1">
                  <c:v>顧客力</c:v>
                </c:pt>
                <c:pt idx="2">
                  <c:v>開発力</c:v>
                </c:pt>
                <c:pt idx="3">
                  <c:v>業務力</c:v>
                </c:pt>
                <c:pt idx="4">
                  <c:v>人材力</c:v>
                </c:pt>
                <c:pt idx="5">
                  <c:v>基盤力</c:v>
                </c:pt>
              </c:strCache>
            </c:strRef>
          </c:cat>
          <c:val>
            <c:numRef>
              <c:f>三分析!$C$54:$C$59</c:f>
              <c:numCache>
                <c:formatCode>#,##0_);[Red]\(#,##0\)</c:formatCode>
                <c:ptCount val="6"/>
                <c:pt idx="0">
                  <c:v>63.333333333333329</c:v>
                </c:pt>
                <c:pt idx="1">
                  <c:v>50</c:v>
                </c:pt>
                <c:pt idx="2">
                  <c:v>13.333333333333334</c:v>
                </c:pt>
                <c:pt idx="3">
                  <c:v>60</c:v>
                </c:pt>
                <c:pt idx="4">
                  <c:v>60</c:v>
                </c:pt>
                <c:pt idx="5">
                  <c:v>70</c:v>
                </c:pt>
              </c:numCache>
            </c:numRef>
          </c:val>
          <c:extLst>
            <c:ext xmlns:c16="http://schemas.microsoft.com/office/drawing/2014/chart" uri="{C3380CC4-5D6E-409C-BE32-E72D297353CC}">
              <c16:uniqueId val="{00000000-38AC-4585-8B76-AA73ED4FFD9B}"/>
            </c:ext>
          </c:extLst>
        </c:ser>
        <c:dLbls>
          <c:showLegendKey val="0"/>
          <c:showVal val="0"/>
          <c:showCatName val="0"/>
          <c:showSerName val="0"/>
          <c:showPercent val="0"/>
          <c:showBubbleSize val="0"/>
        </c:dLbls>
        <c:axId val="236592264"/>
        <c:axId val="236630624"/>
      </c:radarChart>
      <c:catAx>
        <c:axId val="236592264"/>
        <c:scaling>
          <c:orientation val="minMax"/>
        </c:scaling>
        <c:delete val="1"/>
        <c:axPos val="b"/>
        <c:numFmt formatCode="General" sourceLinked="1"/>
        <c:majorTickMark val="none"/>
        <c:minorTickMark val="none"/>
        <c:tickLblPos val="nextTo"/>
        <c:crossAx val="236630624"/>
        <c:crosses val="autoZero"/>
        <c:auto val="1"/>
        <c:lblAlgn val="ctr"/>
        <c:lblOffset val="100"/>
        <c:noMultiLvlLbl val="0"/>
      </c:catAx>
      <c:valAx>
        <c:axId val="23663062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60000"/>
                    <a:lumOff val="40000"/>
                  </a:schemeClr>
                </a:solidFill>
                <a:latin typeface="+mn-lt"/>
                <a:ea typeface="+mn-ea"/>
                <a:cs typeface="+mn-cs"/>
              </a:defRPr>
            </a:pPr>
            <a:endParaRPr lang="ja-JP"/>
          </a:p>
        </c:txPr>
        <c:crossAx val="23659226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chart" Target="../charts/chart3.xml"/><Relationship Id="rId7"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jp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295275</xdr:colOff>
      <xdr:row>133</xdr:row>
      <xdr:rowOff>28575</xdr:rowOff>
    </xdr:from>
    <xdr:to>
      <xdr:col>10</xdr:col>
      <xdr:colOff>457200</xdr:colOff>
      <xdr:row>133</xdr:row>
      <xdr:rowOff>28575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7048500" y="25269825"/>
          <a:ext cx="971550" cy="0"/>
        </a:xfrm>
        <a:prstGeom prst="line">
          <a:avLst/>
        </a:prstGeom>
        <a:ln>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295275</xdr:colOff>
      <xdr:row>133</xdr:row>
      <xdr:rowOff>95250</xdr:rowOff>
    </xdr:from>
    <xdr:to>
      <xdr:col>11</xdr:col>
      <xdr:colOff>590550</xdr:colOff>
      <xdr:row>133</xdr:row>
      <xdr:rowOff>95250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7048500" y="25336500"/>
          <a:ext cx="1914525" cy="0"/>
        </a:xfrm>
        <a:prstGeom prst="line">
          <a:avLst/>
        </a:prstGeom>
        <a:ln>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121</xdr:row>
      <xdr:rowOff>76200</xdr:rowOff>
    </xdr:from>
    <xdr:to>
      <xdr:col>3</xdr:col>
      <xdr:colOff>180975</xdr:colOff>
      <xdr:row>136</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90575" y="23145750"/>
          <a:ext cx="1285875" cy="2638425"/>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121</xdr:row>
      <xdr:rowOff>76200</xdr:rowOff>
    </xdr:from>
    <xdr:to>
      <xdr:col>4</xdr:col>
      <xdr:colOff>542925</xdr:colOff>
      <xdr:row>136</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38350" y="23145750"/>
          <a:ext cx="1209675" cy="26384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102</xdr:row>
      <xdr:rowOff>114302</xdr:rowOff>
    </xdr:from>
    <xdr:to>
      <xdr:col>4</xdr:col>
      <xdr:colOff>800100</xdr:colOff>
      <xdr:row>118</xdr:row>
      <xdr:rowOff>142876</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158115</xdr:colOff>
      <xdr:row>109</xdr:row>
      <xdr:rowOff>85725</xdr:rowOff>
    </xdr:from>
    <xdr:ext cx="910314"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41095" y="20834985"/>
          <a:ext cx="9103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t>ワークライフ</a:t>
          </a:r>
        </a:p>
        <a:p>
          <a:pPr algn="ctr"/>
          <a:r>
            <a:rPr kumimoji="1" lang="ja-JP" altLang="en-US" sz="1100" b="1"/>
            <a:t>バランス</a:t>
          </a:r>
        </a:p>
      </xdr:txBody>
    </xdr:sp>
    <xdr:clientData/>
  </xdr:oneCellAnchor>
  <xdr:twoCellAnchor>
    <xdr:from>
      <xdr:col>0</xdr:col>
      <xdr:colOff>33337</xdr:colOff>
      <xdr:row>120</xdr:row>
      <xdr:rowOff>138112</xdr:rowOff>
    </xdr:from>
    <xdr:to>
      <xdr:col>4</xdr:col>
      <xdr:colOff>800100</xdr:colOff>
      <xdr:row>136</xdr:row>
      <xdr:rowOff>95250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604836</xdr:colOff>
      <xdr:row>130</xdr:row>
      <xdr:rowOff>161925</xdr:rowOff>
    </xdr:from>
    <xdr:to>
      <xdr:col>12</xdr:col>
      <xdr:colOff>628650</xdr:colOff>
      <xdr:row>141</xdr:row>
      <xdr:rowOff>47625</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800100</xdr:colOff>
      <xdr:row>144</xdr:row>
      <xdr:rowOff>9525</xdr:rowOff>
    </xdr:from>
    <xdr:to>
      <xdr:col>11</xdr:col>
      <xdr:colOff>295275</xdr:colOff>
      <xdr:row>146</xdr:row>
      <xdr:rowOff>28575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982980" y="26748105"/>
          <a:ext cx="6878955" cy="400050"/>
          <a:chOff x="1076325" y="13658850"/>
          <a:chExt cx="7591425" cy="400050"/>
        </a:xfrm>
      </xdr:grpSpPr>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1076325" y="13687425"/>
            <a:ext cx="1533525" cy="33337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社員スキルアップ</a:t>
            </a:r>
          </a:p>
        </xdr:txBody>
      </xdr:sp>
      <xdr:sp macro="" textlink="">
        <xdr:nvSpPr>
          <xdr:cNvPr id="18" name="加算記号 17">
            <a:extLst>
              <a:ext uri="{FF2B5EF4-FFF2-40B4-BE49-F238E27FC236}">
                <a16:creationId xmlns:a16="http://schemas.microsoft.com/office/drawing/2014/main" id="{00000000-0008-0000-0000-000012000000}"/>
              </a:ext>
            </a:extLst>
          </xdr:cNvPr>
          <xdr:cNvSpPr/>
        </xdr:nvSpPr>
        <xdr:spPr>
          <a:xfrm>
            <a:off x="2628900" y="13658850"/>
            <a:ext cx="381000" cy="400050"/>
          </a:xfrm>
          <a:prstGeom prst="mathPlu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3028950" y="13687425"/>
            <a:ext cx="1533525" cy="33337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組織の活性化</a:t>
            </a:r>
          </a:p>
        </xdr:txBody>
      </xdr:sp>
      <xdr:sp macro="" textlink="">
        <xdr:nvSpPr>
          <xdr:cNvPr id="20" name="等号 19">
            <a:extLst>
              <a:ext uri="{FF2B5EF4-FFF2-40B4-BE49-F238E27FC236}">
                <a16:creationId xmlns:a16="http://schemas.microsoft.com/office/drawing/2014/main" id="{00000000-0008-0000-0000-000014000000}"/>
              </a:ext>
            </a:extLst>
          </xdr:cNvPr>
          <xdr:cNvSpPr/>
        </xdr:nvSpPr>
        <xdr:spPr>
          <a:xfrm>
            <a:off x="4695825" y="13677900"/>
            <a:ext cx="352425" cy="352425"/>
          </a:xfrm>
          <a:prstGeom prst="mathEqual">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5181600" y="13687425"/>
            <a:ext cx="1533525" cy="333375"/>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労働時間の最適化</a:t>
            </a:r>
          </a:p>
        </xdr:txBody>
      </xdr:sp>
      <xdr:sp macro="" textlink="">
        <xdr:nvSpPr>
          <xdr:cNvPr id="22" name="加算記号 21">
            <a:extLst>
              <a:ext uri="{FF2B5EF4-FFF2-40B4-BE49-F238E27FC236}">
                <a16:creationId xmlns:a16="http://schemas.microsoft.com/office/drawing/2014/main" id="{00000000-0008-0000-0000-000016000000}"/>
              </a:ext>
            </a:extLst>
          </xdr:cNvPr>
          <xdr:cNvSpPr/>
        </xdr:nvSpPr>
        <xdr:spPr>
          <a:xfrm>
            <a:off x="6734175" y="13658850"/>
            <a:ext cx="381000" cy="400050"/>
          </a:xfrm>
          <a:prstGeom prst="mathPlus">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7134225" y="13687425"/>
            <a:ext cx="1533525" cy="333375"/>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生産性の向上</a:t>
            </a:r>
          </a:p>
        </xdr:txBody>
      </xdr:sp>
    </xdr:grpSp>
    <xdr:clientData/>
  </xdr:twoCellAnchor>
  <xdr:twoCellAnchor>
    <xdr:from>
      <xdr:col>4</xdr:col>
      <xdr:colOff>781050</xdr:colOff>
      <xdr:row>159</xdr:row>
      <xdr:rowOff>95250</xdr:rowOff>
    </xdr:from>
    <xdr:to>
      <xdr:col>4</xdr:col>
      <xdr:colOff>781050</xdr:colOff>
      <xdr:row>165</xdr:row>
      <xdr:rowOff>114300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3486150" y="16602075"/>
          <a:ext cx="0" cy="11620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657225</xdr:colOff>
      <xdr:row>80</xdr:row>
      <xdr:rowOff>0</xdr:rowOff>
    </xdr:from>
    <xdr:to>
      <xdr:col>9</xdr:col>
      <xdr:colOff>600075</xdr:colOff>
      <xdr:row>82</xdr:row>
      <xdr:rowOff>180975</xdr:rowOff>
    </xdr:to>
    <xdr:sp macro="" textlink="">
      <xdr:nvSpPr>
        <xdr:cNvPr id="24" name="フリーフォーム 23">
          <a:extLst>
            <a:ext uri="{FF2B5EF4-FFF2-40B4-BE49-F238E27FC236}">
              <a16:creationId xmlns:a16="http://schemas.microsoft.com/office/drawing/2014/main" id="{00000000-0008-0000-0000-000018000000}"/>
            </a:ext>
          </a:extLst>
        </xdr:cNvPr>
        <xdr:cNvSpPr/>
      </xdr:nvSpPr>
      <xdr:spPr>
        <a:xfrm>
          <a:off x="5791200" y="15621000"/>
          <a:ext cx="1562100" cy="561975"/>
        </a:xfrm>
        <a:custGeom>
          <a:avLst/>
          <a:gdLst>
            <a:gd name="connsiteX0" fmla="*/ 1562100 w 1562100"/>
            <a:gd name="connsiteY0" fmla="*/ 0 h 361950"/>
            <a:gd name="connsiteX1" fmla="*/ 1562100 w 1562100"/>
            <a:gd name="connsiteY1" fmla="*/ 133350 h 361950"/>
            <a:gd name="connsiteX2" fmla="*/ 0 w 1562100"/>
            <a:gd name="connsiteY2" fmla="*/ 133350 h 361950"/>
            <a:gd name="connsiteX3" fmla="*/ 0 w 1562100"/>
            <a:gd name="connsiteY3" fmla="*/ 361950 h 361950"/>
          </a:gdLst>
          <a:ahLst/>
          <a:cxnLst>
            <a:cxn ang="0">
              <a:pos x="connsiteX0" y="connsiteY0"/>
            </a:cxn>
            <a:cxn ang="0">
              <a:pos x="connsiteX1" y="connsiteY1"/>
            </a:cxn>
            <a:cxn ang="0">
              <a:pos x="connsiteX2" y="connsiteY2"/>
            </a:cxn>
            <a:cxn ang="0">
              <a:pos x="connsiteX3" y="connsiteY3"/>
            </a:cxn>
          </a:cxnLst>
          <a:rect l="l" t="t" r="r" b="b"/>
          <a:pathLst>
            <a:path w="1562100" h="361950">
              <a:moveTo>
                <a:pt x="1562100" y="0"/>
              </a:moveTo>
              <a:lnTo>
                <a:pt x="1562100" y="133350"/>
              </a:lnTo>
              <a:lnTo>
                <a:pt x="0" y="133350"/>
              </a:lnTo>
              <a:lnTo>
                <a:pt x="0" y="36195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69</xdr:row>
      <xdr:rowOff>66675</xdr:rowOff>
    </xdr:from>
    <xdr:to>
      <xdr:col>4</xdr:col>
      <xdr:colOff>714375</xdr:colOff>
      <xdr:row>104</xdr:row>
      <xdr:rowOff>47625</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251460</xdr:colOff>
      <xdr:row>7</xdr:row>
      <xdr:rowOff>43894</xdr:rowOff>
    </xdr:from>
    <xdr:to>
      <xdr:col>11</xdr:col>
      <xdr:colOff>510540</xdr:colOff>
      <xdr:row>27</xdr:row>
      <xdr:rowOff>113056</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65960" y="1567894"/>
          <a:ext cx="6111240" cy="3879162"/>
        </a:xfrm>
        <a:prstGeom prst="rect">
          <a:avLst/>
        </a:prstGeom>
      </xdr:spPr>
    </xdr:pic>
    <xdr:clientData/>
  </xdr:twoCellAnchor>
  <xdr:twoCellAnchor>
    <xdr:from>
      <xdr:col>1</xdr:col>
      <xdr:colOff>76200</xdr:colOff>
      <xdr:row>38</xdr:row>
      <xdr:rowOff>30479</xdr:rowOff>
    </xdr:from>
    <xdr:to>
      <xdr:col>3</xdr:col>
      <xdr:colOff>693420</xdr:colOff>
      <xdr:row>50</xdr:row>
      <xdr:rowOff>144780</xdr:rowOff>
    </xdr:to>
    <xdr:sp macro="" textlink="">
      <xdr:nvSpPr>
        <xdr:cNvPr id="43" name="フリーフォーム 42">
          <a:extLst>
            <a:ext uri="{FF2B5EF4-FFF2-40B4-BE49-F238E27FC236}">
              <a16:creationId xmlns:a16="http://schemas.microsoft.com/office/drawing/2014/main" id="{00000000-0008-0000-0000-00002B000000}"/>
            </a:ext>
          </a:extLst>
        </xdr:cNvPr>
        <xdr:cNvSpPr/>
      </xdr:nvSpPr>
      <xdr:spPr>
        <a:xfrm>
          <a:off x="327660" y="7650479"/>
          <a:ext cx="2080260" cy="2400301"/>
        </a:xfrm>
        <a:custGeom>
          <a:avLst/>
          <a:gdLst>
            <a:gd name="connsiteX0" fmla="*/ 1038225 w 2076450"/>
            <a:gd name="connsiteY0" fmla="*/ 0 h 2390775"/>
            <a:gd name="connsiteX1" fmla="*/ 2076450 w 2076450"/>
            <a:gd name="connsiteY1" fmla="*/ 590550 h 2390775"/>
            <a:gd name="connsiteX2" fmla="*/ 2076450 w 2076450"/>
            <a:gd name="connsiteY2" fmla="*/ 1800225 h 2390775"/>
            <a:gd name="connsiteX3" fmla="*/ 1047750 w 2076450"/>
            <a:gd name="connsiteY3" fmla="*/ 2390775 h 2390775"/>
            <a:gd name="connsiteX4" fmla="*/ 0 w 2076450"/>
            <a:gd name="connsiteY4" fmla="*/ 1800225 h 2390775"/>
            <a:gd name="connsiteX5" fmla="*/ 0 w 2076450"/>
            <a:gd name="connsiteY5" fmla="*/ 600075 h 2390775"/>
            <a:gd name="connsiteX6" fmla="*/ 1038225 w 2076450"/>
            <a:gd name="connsiteY6" fmla="*/ 0 h 2390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76450" h="2390775">
              <a:moveTo>
                <a:pt x="1038225" y="0"/>
              </a:moveTo>
              <a:lnTo>
                <a:pt x="2076450" y="590550"/>
              </a:lnTo>
              <a:lnTo>
                <a:pt x="2076450" y="1800225"/>
              </a:lnTo>
              <a:lnTo>
                <a:pt x="1047750" y="2390775"/>
              </a:lnTo>
              <a:lnTo>
                <a:pt x="0" y="1800225"/>
              </a:lnTo>
              <a:lnTo>
                <a:pt x="0" y="600075"/>
              </a:lnTo>
              <a:lnTo>
                <a:pt x="1038225" y="0"/>
              </a:lnTo>
              <a:close/>
            </a:path>
          </a:pathLst>
        </a:cu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xdr:colOff>
      <xdr:row>37</xdr:row>
      <xdr:rowOff>52387</xdr:rowOff>
    </xdr:from>
    <xdr:to>
      <xdr:col>4</xdr:col>
      <xdr:colOff>241934</xdr:colOff>
      <xdr:row>51</xdr:row>
      <xdr:rowOff>128587</xdr:rowOff>
    </xdr:to>
    <xdr:graphicFrame macro="">
      <xdr:nvGraphicFramePr>
        <xdr:cNvPr id="39" name="グラフ 38">
          <a:extLst>
            <a:ext uri="{FF2B5EF4-FFF2-40B4-BE49-F238E27FC236}">
              <a16:creationId xmlns:a16="http://schemas.microsoft.com/office/drawing/2014/main" id="{00000000-0008-0000-00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396241</xdr:colOff>
      <xdr:row>59</xdr:row>
      <xdr:rowOff>76200</xdr:rowOff>
    </xdr:from>
    <xdr:to>
      <xdr:col>12</xdr:col>
      <xdr:colOff>314326</xdr:colOff>
      <xdr:row>66</xdr:row>
      <xdr:rowOff>121921</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2110741" y="11506200"/>
          <a:ext cx="6501765" cy="1379221"/>
          <a:chOff x="2256687" y="11914943"/>
          <a:chExt cx="7239738" cy="1305758"/>
        </a:xfrm>
      </xdr:grpSpPr>
      <xdr:pic>
        <xdr:nvPicPr>
          <xdr:cNvPr id="40" name="図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743325" y="11914943"/>
            <a:ext cx="5753100" cy="1305758"/>
          </a:xfrm>
          <a:prstGeom prst="rect">
            <a:avLst/>
          </a:prstGeom>
        </xdr:spPr>
      </xdr:pic>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256687" y="12001500"/>
            <a:ext cx="219459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経営基盤のコンセプトワーク</a:t>
            </a:r>
          </a:p>
          <a:p>
            <a:r>
              <a:rPr kumimoji="1" lang="ja-JP" altLang="en-US" sz="1100"/>
              <a:t>三つの哲学と三つの満足</a:t>
            </a:r>
          </a:p>
        </xdr:txBody>
      </xdr:sp>
    </xdr:grpSp>
    <xdr:clientData/>
  </xdr:twoCellAnchor>
  <xdr:twoCellAnchor editAs="oneCell">
    <xdr:from>
      <xdr:col>7</xdr:col>
      <xdr:colOff>263569</xdr:colOff>
      <xdr:row>151</xdr:row>
      <xdr:rowOff>190499</xdr:rowOff>
    </xdr:from>
    <xdr:to>
      <xdr:col>12</xdr:col>
      <xdr:colOff>727710</xdr:colOff>
      <xdr:row>168</xdr:row>
      <xdr:rowOff>111745</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397544" y="28784549"/>
          <a:ext cx="4527506" cy="3159746"/>
        </a:xfrm>
        <a:prstGeom prst="rect">
          <a:avLst/>
        </a:prstGeom>
      </xdr:spPr>
    </xdr:pic>
    <xdr:clientData/>
  </xdr:twoCellAnchor>
  <xdr:twoCellAnchor>
    <xdr:from>
      <xdr:col>10</xdr:col>
      <xdr:colOff>457200</xdr:colOff>
      <xdr:row>132</xdr:row>
      <xdr:rowOff>57150</xdr:rowOff>
    </xdr:from>
    <xdr:to>
      <xdr:col>10</xdr:col>
      <xdr:colOff>457200</xdr:colOff>
      <xdr:row>137</xdr:row>
      <xdr:rowOff>142875</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V="1">
          <a:off x="8020050" y="25117425"/>
          <a:ext cx="0" cy="990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590550</xdr:colOff>
      <xdr:row>132</xdr:row>
      <xdr:rowOff>57150</xdr:rowOff>
    </xdr:from>
    <xdr:to>
      <xdr:col>11</xdr:col>
      <xdr:colOff>590550</xdr:colOff>
      <xdr:row>139</xdr:row>
      <xdr:rowOff>9525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flipV="1">
          <a:off x="8963025" y="25117425"/>
          <a:ext cx="0" cy="1219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800100</xdr:colOff>
      <xdr:row>132</xdr:row>
      <xdr:rowOff>19050</xdr:rowOff>
    </xdr:from>
    <xdr:ext cx="442622" cy="233205"/>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553325" y="25079325"/>
          <a:ext cx="44262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rgbClr val="FF0000"/>
              </a:solidFill>
            </a:rPr>
            <a:t>150%</a:t>
          </a:r>
          <a:endParaRPr kumimoji="1" lang="ja-JP" altLang="en-US" sz="900">
            <a:solidFill>
              <a:srgbClr val="FF0000"/>
            </a:solidFill>
          </a:endParaRPr>
        </a:p>
      </xdr:txBody>
    </xdr:sp>
    <xdr:clientData/>
  </xdr:oneCellAnchor>
  <xdr:oneCellAnchor>
    <xdr:from>
      <xdr:col>11</xdr:col>
      <xdr:colOff>123825</xdr:colOff>
      <xdr:row>132</xdr:row>
      <xdr:rowOff>85725</xdr:rowOff>
    </xdr:from>
    <xdr:ext cx="442622" cy="233205"/>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96300" y="25146000"/>
          <a:ext cx="44262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rgbClr val="FF0000"/>
              </a:solidFill>
            </a:rPr>
            <a:t>200%</a:t>
          </a:r>
          <a:endParaRPr kumimoji="1" lang="ja-JP" altLang="en-US"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naga.jp/hibiroku.html" TargetMode="External"/><Relationship Id="rId1" Type="http://schemas.openxmlformats.org/officeDocument/2006/relationships/hyperlink" Target="http://www.s-naga.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9"/>
  <sheetViews>
    <sheetView tabSelected="1" zoomScaleNormal="100" workbookViewId="0">
      <selection activeCell="N1" sqref="N1"/>
    </sheetView>
  </sheetViews>
  <sheetFormatPr defaultColWidth="10.6640625" defaultRowHeight="15" customHeight="1" x14ac:dyDescent="0.2"/>
  <cols>
    <col min="1" max="1" width="3.6640625" customWidth="1"/>
    <col min="2" max="15" width="10.6640625" customWidth="1"/>
  </cols>
  <sheetData>
    <row r="1" spans="1:14" ht="30" customHeight="1" x14ac:dyDescent="0.2">
      <c r="A1" s="27" t="s">
        <v>23</v>
      </c>
      <c r="B1" s="20"/>
      <c r="C1" s="20"/>
      <c r="D1" s="20"/>
      <c r="E1" s="20"/>
      <c r="F1" s="20"/>
      <c r="G1" s="20"/>
      <c r="H1" s="20"/>
      <c r="I1" s="20"/>
      <c r="J1" s="20"/>
      <c r="K1" s="20"/>
      <c r="L1" s="20"/>
      <c r="M1" s="92" t="s">
        <v>234</v>
      </c>
      <c r="N1" s="12" t="s">
        <v>243</v>
      </c>
    </row>
    <row r="2" spans="1:14" ht="15" customHeight="1" x14ac:dyDescent="0.2">
      <c r="A2" s="12"/>
      <c r="B2" s="12"/>
      <c r="C2" s="12"/>
      <c r="D2" s="12"/>
      <c r="E2" s="12"/>
      <c r="F2" s="12"/>
      <c r="G2" s="12"/>
      <c r="H2" s="12"/>
      <c r="I2" s="12"/>
      <c r="J2" s="12"/>
      <c r="K2" s="12"/>
      <c r="L2" s="12"/>
      <c r="M2" s="12"/>
      <c r="N2" s="12"/>
    </row>
    <row r="3" spans="1:14" ht="15" customHeight="1" x14ac:dyDescent="0.2">
      <c r="A3" s="12"/>
      <c r="B3" s="12"/>
      <c r="C3" s="12"/>
      <c r="D3" s="12"/>
      <c r="E3" s="12"/>
      <c r="F3" s="12"/>
      <c r="G3" s="12"/>
      <c r="H3" s="12"/>
      <c r="I3" s="12"/>
      <c r="J3" s="12"/>
      <c r="K3" s="12"/>
      <c r="L3" s="12"/>
      <c r="M3" s="12"/>
      <c r="N3" s="12"/>
    </row>
    <row r="4" spans="1:14" ht="15" customHeight="1" x14ac:dyDescent="0.2">
      <c r="A4" s="12"/>
      <c r="B4" s="12"/>
      <c r="C4" s="12"/>
      <c r="D4" s="12" t="s">
        <v>166</v>
      </c>
      <c r="E4" s="12"/>
      <c r="F4" s="12"/>
      <c r="G4" s="12"/>
      <c r="H4" s="12"/>
      <c r="I4" s="12"/>
      <c r="J4" s="12"/>
      <c r="K4" s="12"/>
      <c r="L4" s="12"/>
      <c r="M4" s="12"/>
      <c r="N4" s="12"/>
    </row>
    <row r="5" spans="1:14" ht="15" customHeight="1" x14ac:dyDescent="0.2">
      <c r="A5" s="12"/>
      <c r="B5" s="12"/>
      <c r="C5" s="12"/>
      <c r="D5" s="12" t="s">
        <v>167</v>
      </c>
      <c r="E5" s="12"/>
      <c r="F5" s="12"/>
      <c r="G5" s="12"/>
      <c r="H5" s="12"/>
      <c r="I5" s="12"/>
      <c r="J5" s="12"/>
      <c r="K5" s="12"/>
      <c r="L5" s="12"/>
      <c r="M5" s="12"/>
      <c r="N5" s="12"/>
    </row>
    <row r="6" spans="1:14" ht="15" customHeight="1" x14ac:dyDescent="0.2">
      <c r="A6" s="12"/>
      <c r="B6" s="12"/>
      <c r="C6" s="12"/>
      <c r="D6" s="12" t="s">
        <v>168</v>
      </c>
      <c r="E6" s="12"/>
      <c r="F6" s="12"/>
      <c r="G6" s="12"/>
      <c r="H6" s="12"/>
      <c r="I6" s="12"/>
      <c r="J6" s="12"/>
      <c r="K6" s="12"/>
      <c r="L6" s="12"/>
      <c r="M6" s="12"/>
      <c r="N6" s="12"/>
    </row>
    <row r="7" spans="1:14" ht="15" customHeight="1" x14ac:dyDescent="0.2">
      <c r="A7" s="12"/>
      <c r="B7" s="12"/>
      <c r="C7" s="12"/>
      <c r="D7" s="12"/>
      <c r="E7" s="12"/>
      <c r="F7" s="12"/>
      <c r="G7" s="12"/>
      <c r="H7" s="12"/>
      <c r="I7" s="12"/>
      <c r="J7" s="12"/>
      <c r="K7" s="12"/>
      <c r="L7" s="12"/>
      <c r="M7" s="12"/>
      <c r="N7" s="12"/>
    </row>
    <row r="8" spans="1:14" ht="15" customHeight="1" x14ac:dyDescent="0.2">
      <c r="A8" s="12"/>
      <c r="B8" s="12"/>
      <c r="C8" s="12"/>
      <c r="D8" s="12"/>
      <c r="E8" s="12"/>
      <c r="F8" s="12"/>
      <c r="G8" s="12"/>
      <c r="H8" s="12"/>
      <c r="I8" s="12"/>
      <c r="J8" s="12"/>
      <c r="K8" s="12"/>
      <c r="L8" s="12"/>
      <c r="M8" s="12"/>
      <c r="N8" s="12"/>
    </row>
    <row r="9" spans="1:14" ht="15" customHeight="1" x14ac:dyDescent="0.2">
      <c r="A9" s="12"/>
      <c r="B9" s="12"/>
      <c r="C9" s="12"/>
      <c r="D9" s="12"/>
      <c r="E9" s="12"/>
      <c r="F9" s="12"/>
      <c r="G9" s="12"/>
      <c r="H9" s="12"/>
      <c r="I9" s="12"/>
      <c r="J9" s="12"/>
      <c r="K9" s="12"/>
      <c r="L9" s="12"/>
      <c r="M9" s="12"/>
      <c r="N9" s="12"/>
    </row>
    <row r="10" spans="1:14" ht="15" customHeight="1" x14ac:dyDescent="0.2">
      <c r="A10" s="12"/>
      <c r="B10" s="12"/>
      <c r="C10" s="12"/>
      <c r="D10" s="12"/>
      <c r="E10" s="12"/>
      <c r="F10" s="12"/>
      <c r="G10" s="12"/>
      <c r="H10" s="12"/>
      <c r="I10" s="12"/>
      <c r="J10" s="12"/>
      <c r="K10" s="12"/>
      <c r="L10" s="12"/>
      <c r="M10" s="12"/>
      <c r="N10" s="12"/>
    </row>
    <row r="11" spans="1:14" ht="15" customHeight="1" x14ac:dyDescent="0.2">
      <c r="A11" s="12"/>
      <c r="B11" s="12"/>
      <c r="C11" s="12"/>
      <c r="D11" s="12"/>
      <c r="E11" s="12"/>
      <c r="F11" s="12"/>
      <c r="G11" s="12"/>
      <c r="H11" s="12"/>
      <c r="I11" s="12"/>
      <c r="J11" s="12"/>
      <c r="K11" s="12"/>
      <c r="L11" s="12"/>
      <c r="M11" s="12"/>
      <c r="N11" s="12"/>
    </row>
    <row r="12" spans="1:14" ht="15" customHeight="1" x14ac:dyDescent="0.2">
      <c r="A12" s="12"/>
      <c r="B12" s="12"/>
      <c r="C12" s="12"/>
      <c r="D12" s="12"/>
      <c r="E12" s="12"/>
      <c r="F12" s="12"/>
      <c r="G12" s="12"/>
      <c r="H12" s="12"/>
      <c r="I12" s="12"/>
      <c r="J12" s="12"/>
      <c r="K12" s="12"/>
      <c r="L12" s="12"/>
      <c r="M12" s="12"/>
      <c r="N12" s="12"/>
    </row>
    <row r="13" spans="1:14" ht="15" customHeight="1" x14ac:dyDescent="0.2">
      <c r="A13" s="12"/>
      <c r="B13" s="12"/>
      <c r="C13" s="12"/>
      <c r="D13" s="12"/>
      <c r="E13" s="12"/>
      <c r="F13" s="12"/>
      <c r="G13" s="12"/>
      <c r="H13" s="12"/>
      <c r="I13" s="12"/>
      <c r="J13" s="12"/>
      <c r="K13" s="12"/>
      <c r="L13" s="12"/>
      <c r="M13" s="12"/>
      <c r="N13" s="12"/>
    </row>
    <row r="14" spans="1:14" ht="15" customHeight="1" x14ac:dyDescent="0.2">
      <c r="A14" s="12"/>
      <c r="B14" s="12"/>
      <c r="C14" s="12"/>
      <c r="D14" s="12"/>
      <c r="E14" s="12"/>
      <c r="F14" s="12"/>
      <c r="G14" s="12"/>
      <c r="H14" s="12"/>
      <c r="I14" s="12"/>
      <c r="J14" s="12"/>
      <c r="K14" s="12"/>
      <c r="L14" s="12"/>
      <c r="M14" s="12"/>
      <c r="N14" s="12"/>
    </row>
    <row r="15" spans="1:14" ht="15" customHeight="1" x14ac:dyDescent="0.2">
      <c r="A15" s="12"/>
      <c r="B15" s="12"/>
      <c r="C15" s="12"/>
      <c r="D15" s="12"/>
      <c r="E15" s="12"/>
      <c r="F15" s="12"/>
      <c r="G15" s="12"/>
      <c r="H15" s="12"/>
      <c r="I15" s="12"/>
      <c r="J15" s="12"/>
      <c r="K15" s="12"/>
      <c r="L15" s="12"/>
      <c r="M15" s="12"/>
      <c r="N15" s="12"/>
    </row>
    <row r="16" spans="1:14" ht="15" customHeight="1" x14ac:dyDescent="0.2">
      <c r="A16" s="12"/>
      <c r="B16" s="12"/>
      <c r="C16" s="12"/>
      <c r="D16" s="12"/>
      <c r="E16" s="12"/>
      <c r="F16" s="12"/>
      <c r="G16" s="12"/>
      <c r="H16" s="12"/>
      <c r="I16" s="12"/>
      <c r="J16" s="12"/>
      <c r="K16" s="12"/>
      <c r="L16" s="12"/>
      <c r="M16" s="12"/>
      <c r="N16" s="12"/>
    </row>
    <row r="17" spans="1:14" ht="15" customHeight="1" x14ac:dyDescent="0.2">
      <c r="A17" s="12"/>
      <c r="B17" s="12"/>
      <c r="C17" s="12"/>
      <c r="D17" s="12"/>
      <c r="E17" s="12"/>
      <c r="F17" s="12"/>
      <c r="G17" s="12"/>
      <c r="H17" s="12"/>
      <c r="I17" s="12"/>
      <c r="J17" s="12"/>
      <c r="K17" s="12"/>
      <c r="L17" s="12"/>
      <c r="M17" s="12"/>
      <c r="N17" s="12"/>
    </row>
    <row r="18" spans="1:14" ht="15" customHeight="1" x14ac:dyDescent="0.2">
      <c r="A18" s="12"/>
      <c r="B18" s="12"/>
      <c r="C18" s="12"/>
      <c r="D18" s="12"/>
      <c r="E18" s="12"/>
      <c r="F18" s="12"/>
      <c r="G18" s="12"/>
      <c r="H18" s="12"/>
      <c r="I18" s="12"/>
      <c r="J18" s="12"/>
      <c r="K18" s="12"/>
      <c r="L18" s="12"/>
      <c r="M18" s="12"/>
      <c r="N18" s="12"/>
    </row>
    <row r="19" spans="1:14" ht="15" customHeight="1" x14ac:dyDescent="0.2">
      <c r="A19" s="12"/>
      <c r="B19" s="12"/>
      <c r="C19" s="12"/>
      <c r="D19" s="12"/>
      <c r="E19" s="12"/>
      <c r="F19" s="12"/>
      <c r="G19" s="12"/>
      <c r="H19" s="12"/>
      <c r="I19" s="12"/>
      <c r="J19" s="12"/>
      <c r="K19" s="12"/>
      <c r="L19" s="12"/>
      <c r="M19" s="12"/>
      <c r="N19" s="12"/>
    </row>
    <row r="20" spans="1:14" ht="15" customHeight="1" x14ac:dyDescent="0.2">
      <c r="A20" s="12"/>
      <c r="B20" s="12"/>
      <c r="C20" s="12"/>
      <c r="D20" s="12"/>
      <c r="E20" s="12"/>
      <c r="F20" s="12"/>
      <c r="G20" s="12"/>
      <c r="H20" s="12"/>
      <c r="I20" s="12"/>
      <c r="J20" s="12"/>
      <c r="K20" s="12"/>
      <c r="L20" s="12"/>
      <c r="M20" s="12"/>
      <c r="N20" s="12"/>
    </row>
    <row r="21" spans="1:14" ht="15" customHeight="1" x14ac:dyDescent="0.2">
      <c r="A21" s="12"/>
      <c r="B21" s="12"/>
      <c r="C21" s="12"/>
      <c r="D21" s="12"/>
      <c r="E21" s="12"/>
      <c r="F21" s="12"/>
      <c r="G21" s="12"/>
      <c r="H21" s="12"/>
      <c r="I21" s="12"/>
      <c r="J21" s="12"/>
      <c r="K21" s="12"/>
      <c r="L21" s="12"/>
      <c r="M21" s="12"/>
      <c r="N21" s="12"/>
    </row>
    <row r="22" spans="1:14" ht="15" customHeight="1" x14ac:dyDescent="0.2">
      <c r="A22" s="12"/>
      <c r="B22" s="12"/>
      <c r="C22" s="12"/>
      <c r="D22" s="12"/>
      <c r="E22" s="12"/>
      <c r="F22" s="12"/>
      <c r="G22" s="12"/>
      <c r="H22" s="12"/>
      <c r="I22" s="12"/>
      <c r="J22" s="12"/>
      <c r="K22" s="12"/>
      <c r="L22" s="12"/>
      <c r="M22" s="12"/>
      <c r="N22" s="12"/>
    </row>
    <row r="23" spans="1:14" ht="15" customHeight="1" x14ac:dyDescent="0.2">
      <c r="A23" s="12"/>
      <c r="B23" s="12"/>
      <c r="C23" s="12"/>
      <c r="D23" s="12"/>
      <c r="E23" s="12"/>
      <c r="F23" s="12"/>
      <c r="G23" s="12"/>
      <c r="H23" s="12"/>
      <c r="I23" s="12"/>
      <c r="J23" s="12"/>
      <c r="K23" s="12"/>
      <c r="L23" s="12"/>
      <c r="M23" s="12"/>
      <c r="N23" s="12"/>
    </row>
    <row r="24" spans="1:14" ht="15" customHeight="1" x14ac:dyDescent="0.2">
      <c r="A24" s="12"/>
      <c r="B24" s="12"/>
      <c r="C24" s="12"/>
      <c r="D24" s="12"/>
      <c r="E24" s="12"/>
      <c r="F24" s="12"/>
      <c r="G24" s="12"/>
      <c r="H24" s="12"/>
      <c r="I24" s="12"/>
      <c r="J24" s="12"/>
      <c r="K24" s="12"/>
      <c r="L24" s="12"/>
      <c r="M24" s="12"/>
      <c r="N24" s="12"/>
    </row>
    <row r="25" spans="1:14" ht="15" customHeight="1" x14ac:dyDescent="0.2">
      <c r="A25" s="12"/>
      <c r="B25" s="12"/>
      <c r="C25" s="12"/>
      <c r="D25" s="12"/>
      <c r="E25" s="12"/>
      <c r="F25" s="12"/>
      <c r="G25" s="12"/>
      <c r="H25" s="12"/>
      <c r="I25" s="12"/>
      <c r="J25" s="12"/>
      <c r="K25" s="12"/>
      <c r="L25" s="12"/>
      <c r="M25" s="12"/>
      <c r="N25" s="12"/>
    </row>
    <row r="26" spans="1:14" ht="15" customHeight="1" x14ac:dyDescent="0.2">
      <c r="A26" s="12"/>
      <c r="B26" s="12"/>
      <c r="C26" s="12"/>
      <c r="D26" s="12"/>
      <c r="E26" s="12"/>
      <c r="F26" s="12"/>
      <c r="G26" s="12"/>
      <c r="H26" s="12"/>
      <c r="I26" s="12"/>
      <c r="J26" s="12"/>
      <c r="K26" s="12"/>
      <c r="L26" s="12"/>
      <c r="M26" s="12"/>
      <c r="N26" s="12"/>
    </row>
    <row r="27" spans="1:14" ht="15" customHeight="1" x14ac:dyDescent="0.2">
      <c r="A27" s="12"/>
      <c r="B27" s="12"/>
      <c r="C27" s="12"/>
      <c r="D27" s="12"/>
      <c r="E27" s="12"/>
      <c r="F27" s="12"/>
      <c r="G27" s="12"/>
      <c r="H27" s="12"/>
      <c r="I27" s="12"/>
      <c r="J27" s="12"/>
      <c r="K27" s="12"/>
      <c r="L27" s="12"/>
      <c r="M27" s="12"/>
      <c r="N27" s="12"/>
    </row>
    <row r="28" spans="1:14" ht="15" customHeight="1" x14ac:dyDescent="0.2">
      <c r="A28" s="12"/>
      <c r="B28" s="12"/>
      <c r="C28" s="12"/>
      <c r="D28" s="12"/>
      <c r="E28" s="12"/>
      <c r="F28" s="12"/>
      <c r="G28" s="12"/>
      <c r="H28" s="12"/>
      <c r="I28" s="12"/>
      <c r="J28" s="12"/>
      <c r="K28" s="12"/>
      <c r="L28" s="12"/>
      <c r="M28" s="12"/>
      <c r="N28" s="12"/>
    </row>
    <row r="29" spans="1:14" ht="15" customHeight="1" x14ac:dyDescent="0.2">
      <c r="A29" s="12"/>
      <c r="B29" s="12"/>
      <c r="C29" s="12"/>
      <c r="D29" s="12"/>
      <c r="E29" s="12"/>
      <c r="F29" s="12"/>
      <c r="G29" s="12"/>
      <c r="H29" s="12"/>
      <c r="I29" s="12"/>
      <c r="J29" s="12"/>
      <c r="K29" s="12"/>
      <c r="L29" s="12"/>
      <c r="M29" s="12"/>
      <c r="N29" s="12"/>
    </row>
    <row r="30" spans="1:14" ht="15" customHeight="1" x14ac:dyDescent="0.2">
      <c r="A30" s="12"/>
      <c r="B30" s="12"/>
      <c r="C30" s="12" t="s">
        <v>169</v>
      </c>
      <c r="D30" s="12"/>
      <c r="E30" s="12"/>
      <c r="F30" s="12"/>
      <c r="G30" s="12"/>
      <c r="H30" s="12"/>
      <c r="I30" s="12"/>
      <c r="J30" s="12"/>
      <c r="K30" s="12"/>
      <c r="L30" s="12"/>
      <c r="M30" s="12"/>
      <c r="N30" s="12"/>
    </row>
    <row r="31" spans="1:14" ht="15" customHeight="1" x14ac:dyDescent="0.2">
      <c r="A31" s="12"/>
      <c r="B31" s="12"/>
      <c r="C31" s="12" t="s">
        <v>170</v>
      </c>
      <c r="D31" s="12"/>
      <c r="E31" s="12"/>
      <c r="F31" s="12"/>
      <c r="G31" s="12"/>
      <c r="H31" s="12"/>
      <c r="I31" s="12"/>
      <c r="J31" s="12"/>
      <c r="K31" s="12"/>
      <c r="L31" s="12"/>
      <c r="M31" s="12"/>
      <c r="N31" s="12"/>
    </row>
    <row r="32" spans="1:14" ht="15" customHeight="1" x14ac:dyDescent="0.2">
      <c r="A32" s="12"/>
      <c r="B32" s="12"/>
      <c r="D32" s="12"/>
      <c r="E32" s="12"/>
      <c r="F32" s="12"/>
      <c r="G32" s="12"/>
      <c r="H32" s="12"/>
      <c r="I32" s="12"/>
      <c r="J32" s="12"/>
      <c r="K32" s="12"/>
      <c r="L32" s="12"/>
      <c r="M32" s="12"/>
      <c r="N32" s="12"/>
    </row>
    <row r="33" spans="1:14" ht="15" customHeight="1" x14ac:dyDescent="0.2">
      <c r="A33" s="12"/>
      <c r="B33" s="12"/>
      <c r="C33" s="12"/>
      <c r="D33" s="12"/>
      <c r="E33" s="12"/>
      <c r="F33" s="12"/>
      <c r="G33" s="12"/>
      <c r="H33" s="12"/>
      <c r="I33" s="12"/>
      <c r="J33" s="12"/>
      <c r="K33" s="12"/>
      <c r="L33" s="12"/>
      <c r="M33" s="12"/>
      <c r="N33" s="12"/>
    </row>
    <row r="34" spans="1:14" ht="15" customHeight="1" x14ac:dyDescent="0.2">
      <c r="A34" s="24">
        <v>1</v>
      </c>
      <c r="B34" s="25" t="s">
        <v>18</v>
      </c>
      <c r="C34" s="12"/>
      <c r="D34" s="12"/>
      <c r="E34" s="12"/>
      <c r="F34" s="12"/>
      <c r="G34" s="12"/>
      <c r="I34" s="90" t="s">
        <v>231</v>
      </c>
      <c r="J34" s="12"/>
      <c r="K34" s="12"/>
      <c r="L34" s="12"/>
      <c r="M34" s="12"/>
      <c r="N34" s="12" t="s">
        <v>244</v>
      </c>
    </row>
    <row r="35" spans="1:14" ht="15" customHeight="1" x14ac:dyDescent="0.2">
      <c r="A35" s="12"/>
      <c r="B35" s="12"/>
      <c r="C35" s="12"/>
      <c r="D35" s="12"/>
      <c r="E35" s="1" t="s">
        <v>172</v>
      </c>
      <c r="F35" s="2" t="s">
        <v>173</v>
      </c>
      <c r="G35" s="72" t="s">
        <v>174</v>
      </c>
      <c r="H35" s="73"/>
      <c r="I35" s="74" t="s">
        <v>175</v>
      </c>
      <c r="J35" s="12"/>
      <c r="K35" s="12"/>
      <c r="L35" s="71"/>
      <c r="M35" s="71"/>
      <c r="N35" s="12"/>
    </row>
    <row r="36" spans="1:14" ht="15" customHeight="1" x14ac:dyDescent="0.2">
      <c r="A36" s="12"/>
      <c r="B36" s="12" t="s">
        <v>171</v>
      </c>
      <c r="C36" s="12"/>
      <c r="D36" s="12"/>
      <c r="E36" s="75" t="s">
        <v>0</v>
      </c>
      <c r="F36" s="76" t="s">
        <v>176</v>
      </c>
      <c r="G36" s="77"/>
      <c r="H36" s="78"/>
      <c r="I36" s="79"/>
      <c r="J36" s="80"/>
      <c r="K36" s="12"/>
      <c r="L36" s="71"/>
      <c r="M36" s="71"/>
      <c r="N36" s="12"/>
    </row>
    <row r="37" spans="1:14" ht="15" customHeight="1" x14ac:dyDescent="0.2">
      <c r="A37" s="12"/>
      <c r="B37" s="12"/>
      <c r="C37" s="12"/>
      <c r="D37" s="12"/>
      <c r="E37" s="81"/>
      <c r="F37" s="82" t="s">
        <v>177</v>
      </c>
      <c r="G37" s="83" t="s">
        <v>178</v>
      </c>
      <c r="H37" s="45"/>
      <c r="I37" s="84">
        <v>7</v>
      </c>
      <c r="J37" s="80" t="s">
        <v>179</v>
      </c>
      <c r="K37" s="12"/>
      <c r="L37" s="71"/>
      <c r="M37" s="71"/>
      <c r="N37" s="12"/>
    </row>
    <row r="38" spans="1:14" ht="15" customHeight="1" x14ac:dyDescent="0.2">
      <c r="A38" s="12"/>
      <c r="B38" s="12"/>
      <c r="C38" s="12"/>
      <c r="D38" s="12"/>
      <c r="E38" s="81"/>
      <c r="F38" s="85" t="s">
        <v>180</v>
      </c>
      <c r="G38" s="86" t="s">
        <v>181</v>
      </c>
      <c r="H38" s="19"/>
      <c r="I38" s="87">
        <v>6</v>
      </c>
      <c r="J38" s="80" t="s">
        <v>182</v>
      </c>
      <c r="K38" s="12"/>
      <c r="L38" s="71"/>
      <c r="M38" s="71"/>
      <c r="N38" s="12"/>
    </row>
    <row r="39" spans="1:14" ht="15" customHeight="1" x14ac:dyDescent="0.2">
      <c r="A39" s="12"/>
      <c r="B39" s="12"/>
      <c r="C39" s="12"/>
      <c r="D39" s="12"/>
      <c r="E39" s="88"/>
      <c r="F39" s="85" t="s">
        <v>183</v>
      </c>
      <c r="G39" s="86" t="s">
        <v>184</v>
      </c>
      <c r="H39" s="19"/>
      <c r="I39" s="87">
        <v>6</v>
      </c>
      <c r="J39" s="80" t="s">
        <v>185</v>
      </c>
      <c r="K39" s="12"/>
      <c r="L39" s="71"/>
      <c r="M39" s="71"/>
      <c r="N39" s="12"/>
    </row>
    <row r="40" spans="1:14" ht="15" customHeight="1" x14ac:dyDescent="0.2">
      <c r="A40" s="12"/>
      <c r="B40" s="12"/>
      <c r="C40" s="12"/>
      <c r="D40" s="12"/>
      <c r="E40" s="2" t="s">
        <v>1</v>
      </c>
      <c r="F40" s="76" t="s">
        <v>186</v>
      </c>
      <c r="G40" s="77"/>
      <c r="H40" s="78"/>
      <c r="I40" s="79"/>
      <c r="J40" s="80"/>
      <c r="K40" s="12"/>
      <c r="L40" s="71"/>
      <c r="M40" s="71"/>
      <c r="N40" s="12"/>
    </row>
    <row r="41" spans="1:14" ht="15" customHeight="1" x14ac:dyDescent="0.2">
      <c r="A41" s="12"/>
      <c r="B41" s="12"/>
      <c r="C41" s="12"/>
      <c r="D41" s="12"/>
      <c r="E41" s="81"/>
      <c r="F41" s="85" t="s">
        <v>187</v>
      </c>
      <c r="G41" s="83" t="s">
        <v>178</v>
      </c>
      <c r="H41" s="19"/>
      <c r="I41" s="87">
        <v>6</v>
      </c>
      <c r="J41" s="80" t="s">
        <v>188</v>
      </c>
      <c r="K41" s="12"/>
      <c r="L41" s="71"/>
      <c r="M41" s="71"/>
      <c r="N41" s="12"/>
    </row>
    <row r="42" spans="1:14" ht="15" customHeight="1" x14ac:dyDescent="0.2">
      <c r="A42" s="12"/>
      <c r="B42" s="12"/>
      <c r="C42" s="12"/>
      <c r="D42" s="12"/>
      <c r="E42" s="81"/>
      <c r="F42" s="85" t="s">
        <v>189</v>
      </c>
      <c r="G42" s="83" t="s">
        <v>190</v>
      </c>
      <c r="H42" s="19"/>
      <c r="I42" s="87">
        <v>4</v>
      </c>
      <c r="J42" s="80" t="s">
        <v>191</v>
      </c>
      <c r="K42" s="12"/>
      <c r="L42" s="71"/>
      <c r="M42" s="71"/>
      <c r="N42" s="12"/>
    </row>
    <row r="43" spans="1:14" ht="15" customHeight="1" x14ac:dyDescent="0.2">
      <c r="A43" s="12"/>
      <c r="B43" s="12"/>
      <c r="C43" s="12"/>
      <c r="D43" s="12"/>
      <c r="E43" s="88"/>
      <c r="F43" s="85" t="s">
        <v>192</v>
      </c>
      <c r="G43" s="83" t="s">
        <v>190</v>
      </c>
      <c r="H43" s="19"/>
      <c r="I43" s="87">
        <v>5</v>
      </c>
      <c r="J43" s="80" t="s">
        <v>223</v>
      </c>
      <c r="K43" s="12"/>
      <c r="L43" s="70"/>
      <c r="M43" s="70"/>
      <c r="N43" s="12"/>
    </row>
    <row r="44" spans="1:14" ht="15" customHeight="1" x14ac:dyDescent="0.2">
      <c r="A44" s="12"/>
      <c r="B44" s="12"/>
      <c r="C44" s="12"/>
      <c r="D44" s="12"/>
      <c r="E44" s="2" t="s">
        <v>4</v>
      </c>
      <c r="F44" s="76" t="s">
        <v>193</v>
      </c>
      <c r="G44" s="77"/>
      <c r="H44" s="78"/>
      <c r="I44" s="79"/>
      <c r="J44" s="89"/>
      <c r="K44" s="12"/>
      <c r="L44" s="70"/>
      <c r="M44" s="70"/>
      <c r="N44" s="12"/>
    </row>
    <row r="45" spans="1:14" ht="15" customHeight="1" x14ac:dyDescent="0.2">
      <c r="A45" s="12"/>
      <c r="B45" s="12"/>
      <c r="C45" s="12"/>
      <c r="D45" s="12"/>
      <c r="E45" s="81"/>
      <c r="F45" s="85" t="s">
        <v>194</v>
      </c>
      <c r="G45" s="86" t="s">
        <v>195</v>
      </c>
      <c r="H45" s="19"/>
      <c r="I45" s="87">
        <v>1</v>
      </c>
      <c r="J45" s="80" t="s">
        <v>196</v>
      </c>
      <c r="K45" s="12"/>
      <c r="L45" s="70"/>
      <c r="M45" s="70"/>
      <c r="N45" s="12"/>
    </row>
    <row r="46" spans="1:14" ht="15" customHeight="1" x14ac:dyDescent="0.2">
      <c r="A46" s="12"/>
      <c r="B46" s="12"/>
      <c r="C46" s="12"/>
      <c r="D46" s="12"/>
      <c r="E46" s="81"/>
      <c r="F46" s="85" t="s">
        <v>197</v>
      </c>
      <c r="G46" s="86" t="s">
        <v>224</v>
      </c>
      <c r="H46" s="19"/>
      <c r="I46" s="87">
        <v>2</v>
      </c>
      <c r="J46" s="80" t="s">
        <v>225</v>
      </c>
      <c r="K46" s="12"/>
      <c r="L46" s="70"/>
      <c r="M46" s="70"/>
      <c r="N46" s="12"/>
    </row>
    <row r="47" spans="1:14" ht="15" customHeight="1" x14ac:dyDescent="0.2">
      <c r="A47" s="12"/>
      <c r="B47" s="12"/>
      <c r="C47" s="12"/>
      <c r="D47" s="12"/>
      <c r="E47" s="88"/>
      <c r="F47" s="85" t="s">
        <v>198</v>
      </c>
      <c r="G47" s="83" t="s">
        <v>190</v>
      </c>
      <c r="H47" s="19"/>
      <c r="I47" s="87">
        <v>1</v>
      </c>
      <c r="J47" s="80" t="s">
        <v>226</v>
      </c>
      <c r="K47" s="12"/>
      <c r="L47" s="70"/>
      <c r="M47" s="70"/>
      <c r="N47" s="12"/>
    </row>
    <row r="48" spans="1:14" ht="15" customHeight="1" x14ac:dyDescent="0.2">
      <c r="A48" s="12"/>
      <c r="B48" s="12"/>
      <c r="C48" s="12"/>
      <c r="D48" s="12"/>
      <c r="E48" s="2" t="s">
        <v>2</v>
      </c>
      <c r="F48" s="76" t="s">
        <v>199</v>
      </c>
      <c r="G48" s="77"/>
      <c r="H48" s="78"/>
      <c r="I48" s="79"/>
      <c r="J48" s="80"/>
      <c r="K48" s="12"/>
      <c r="L48" s="70"/>
      <c r="M48" s="70"/>
      <c r="N48" s="12"/>
    </row>
    <row r="49" spans="1:14" ht="15" customHeight="1" x14ac:dyDescent="0.2">
      <c r="A49" s="12"/>
      <c r="B49" s="12"/>
      <c r="C49" s="12"/>
      <c r="D49" s="12"/>
      <c r="E49" s="81"/>
      <c r="F49" s="85" t="s">
        <v>200</v>
      </c>
      <c r="G49" s="86" t="s">
        <v>201</v>
      </c>
      <c r="H49" s="19"/>
      <c r="I49" s="87">
        <v>5</v>
      </c>
      <c r="J49" s="80" t="s">
        <v>248</v>
      </c>
      <c r="K49" s="12"/>
      <c r="L49" s="70"/>
      <c r="M49" s="70"/>
      <c r="N49" s="12"/>
    </row>
    <row r="50" spans="1:14" ht="15" customHeight="1" x14ac:dyDescent="0.2">
      <c r="A50" s="12"/>
      <c r="B50" s="12"/>
      <c r="C50" s="12"/>
      <c r="D50" s="12"/>
      <c r="E50" s="81"/>
      <c r="F50" s="85" t="s">
        <v>202</v>
      </c>
      <c r="G50" s="86" t="s">
        <v>227</v>
      </c>
      <c r="H50" s="19"/>
      <c r="I50" s="87">
        <v>5</v>
      </c>
      <c r="J50" s="80" t="s">
        <v>249</v>
      </c>
      <c r="K50" s="12"/>
      <c r="L50" s="12"/>
      <c r="M50" s="12"/>
      <c r="N50" s="12"/>
    </row>
    <row r="51" spans="1:14" ht="15" customHeight="1" x14ac:dyDescent="0.2">
      <c r="A51" s="12"/>
      <c r="B51" s="12"/>
      <c r="C51" s="12"/>
      <c r="D51" s="12"/>
      <c r="E51" s="88"/>
      <c r="F51" s="85" t="s">
        <v>203</v>
      </c>
      <c r="G51" s="86" t="s">
        <v>204</v>
      </c>
      <c r="H51" s="19"/>
      <c r="I51" s="87">
        <v>8</v>
      </c>
      <c r="J51" s="80" t="s">
        <v>205</v>
      </c>
      <c r="K51" s="12"/>
      <c r="L51" s="12"/>
      <c r="M51" s="12"/>
      <c r="N51" s="12"/>
    </row>
    <row r="52" spans="1:14" ht="15" customHeight="1" x14ac:dyDescent="0.2">
      <c r="A52" s="12"/>
      <c r="B52" s="12"/>
      <c r="C52" s="12"/>
      <c r="D52" s="12"/>
      <c r="E52" s="2" t="s">
        <v>3</v>
      </c>
      <c r="F52" s="76" t="s">
        <v>206</v>
      </c>
      <c r="G52" s="77"/>
      <c r="H52" s="78"/>
      <c r="I52" s="79"/>
      <c r="J52" s="80"/>
      <c r="K52" s="12"/>
      <c r="L52" s="12"/>
      <c r="M52" s="12"/>
      <c r="N52" s="12"/>
    </row>
    <row r="53" spans="1:14" ht="15" customHeight="1" x14ac:dyDescent="0.2">
      <c r="A53" s="12"/>
      <c r="B53" s="12"/>
      <c r="C53" s="12"/>
      <c r="D53" s="12"/>
      <c r="E53" s="81"/>
      <c r="F53" s="85" t="s">
        <v>207</v>
      </c>
      <c r="G53" s="83" t="s">
        <v>208</v>
      </c>
      <c r="H53" s="19"/>
      <c r="I53" s="87">
        <v>3</v>
      </c>
      <c r="J53" s="80" t="s">
        <v>209</v>
      </c>
      <c r="K53" s="12"/>
      <c r="L53" s="12"/>
      <c r="M53" s="12"/>
      <c r="N53" s="12"/>
    </row>
    <row r="54" spans="1:14" ht="15" customHeight="1" x14ac:dyDescent="0.2">
      <c r="A54" s="12"/>
      <c r="B54" s="1" t="str">
        <f>E36</f>
        <v>財務力</v>
      </c>
      <c r="C54" s="91">
        <f>SUM(I37:I39)/30*100</f>
        <v>63.333333333333329</v>
      </c>
      <c r="D54" s="12" t="s">
        <v>232</v>
      </c>
      <c r="E54" s="81"/>
      <c r="F54" s="85" t="s">
        <v>210</v>
      </c>
      <c r="G54" s="86" t="s">
        <v>211</v>
      </c>
      <c r="H54" s="19"/>
      <c r="I54" s="87">
        <v>10</v>
      </c>
      <c r="J54" s="80" t="s">
        <v>212</v>
      </c>
      <c r="K54" s="12"/>
      <c r="L54" s="12"/>
      <c r="M54" s="12"/>
      <c r="N54" s="12"/>
    </row>
    <row r="55" spans="1:14" ht="15" customHeight="1" x14ac:dyDescent="0.2">
      <c r="A55" s="12"/>
      <c r="B55" s="1" t="str">
        <f>E40</f>
        <v>顧客力</v>
      </c>
      <c r="C55" s="91">
        <f>SUM(I41:I43)/30*100</f>
        <v>50</v>
      </c>
      <c r="D55" s="12"/>
      <c r="E55" s="88"/>
      <c r="F55" s="85" t="s">
        <v>213</v>
      </c>
      <c r="G55" s="86" t="s">
        <v>214</v>
      </c>
      <c r="H55" s="19"/>
      <c r="I55" s="87">
        <v>5</v>
      </c>
      <c r="J55" s="89" t="s">
        <v>215</v>
      </c>
      <c r="K55" s="12"/>
      <c r="L55" s="12"/>
      <c r="M55" s="12"/>
      <c r="N55" s="12"/>
    </row>
    <row r="56" spans="1:14" ht="15" customHeight="1" x14ac:dyDescent="0.2">
      <c r="A56" s="12"/>
      <c r="B56" s="1" t="str">
        <f>E44</f>
        <v>開発力</v>
      </c>
      <c r="C56" s="91">
        <f>SUM(I45:I47)/30*100</f>
        <v>13.333333333333334</v>
      </c>
      <c r="D56" s="12"/>
      <c r="E56" s="2" t="s">
        <v>5</v>
      </c>
      <c r="F56" s="76" t="s">
        <v>216</v>
      </c>
      <c r="G56" s="77"/>
      <c r="H56" s="78"/>
      <c r="I56" s="79"/>
      <c r="J56" s="89"/>
      <c r="K56" s="12"/>
      <c r="L56" s="12"/>
      <c r="M56" s="12"/>
      <c r="N56" s="12"/>
    </row>
    <row r="57" spans="1:14" ht="15" customHeight="1" x14ac:dyDescent="0.2">
      <c r="A57" s="12"/>
      <c r="B57" s="1" t="str">
        <f>E48</f>
        <v>業務力</v>
      </c>
      <c r="C57" s="91">
        <f>SUM(I49:I51)/30*100</f>
        <v>60</v>
      </c>
      <c r="D57" s="12"/>
      <c r="E57" s="81"/>
      <c r="F57" s="85" t="s">
        <v>217</v>
      </c>
      <c r="G57" s="86" t="s">
        <v>218</v>
      </c>
      <c r="H57" s="19"/>
      <c r="I57" s="87">
        <v>10</v>
      </c>
      <c r="J57" s="89" t="s">
        <v>228</v>
      </c>
      <c r="K57" s="12"/>
      <c r="L57" s="12"/>
      <c r="M57" s="12"/>
      <c r="N57" s="12"/>
    </row>
    <row r="58" spans="1:14" ht="15" customHeight="1" x14ac:dyDescent="0.2">
      <c r="A58" s="12"/>
      <c r="B58" s="1" t="str">
        <f>E52</f>
        <v>人材力</v>
      </c>
      <c r="C58" s="91">
        <f>SUM(I53:I55)/30*100</f>
        <v>60</v>
      </c>
      <c r="D58" s="12"/>
      <c r="E58" s="81"/>
      <c r="F58" s="85" t="s">
        <v>219</v>
      </c>
      <c r="G58" s="86" t="s">
        <v>220</v>
      </c>
      <c r="H58" s="19"/>
      <c r="I58" s="87">
        <v>5</v>
      </c>
      <c r="J58" s="89" t="s">
        <v>229</v>
      </c>
      <c r="K58" s="12"/>
      <c r="L58" s="12"/>
      <c r="M58" s="12"/>
      <c r="N58" s="12"/>
    </row>
    <row r="59" spans="1:14" ht="15" customHeight="1" x14ac:dyDescent="0.2">
      <c r="A59" s="12"/>
      <c r="B59" s="1" t="str">
        <f>E56</f>
        <v>基盤力</v>
      </c>
      <c r="C59" s="91">
        <f>SUM(I57:I59)/30*100</f>
        <v>70</v>
      </c>
      <c r="D59" s="12"/>
      <c r="E59" s="88"/>
      <c r="F59" s="85" t="s">
        <v>221</v>
      </c>
      <c r="G59" s="86" t="s">
        <v>222</v>
      </c>
      <c r="H59" s="19"/>
      <c r="I59" s="87">
        <v>6</v>
      </c>
      <c r="J59" s="89" t="s">
        <v>230</v>
      </c>
      <c r="K59" s="12"/>
      <c r="L59" s="12"/>
      <c r="M59" s="12"/>
      <c r="N59" s="12"/>
    </row>
    <row r="60" spans="1:14" ht="15" customHeight="1" x14ac:dyDescent="0.2">
      <c r="A60" s="12"/>
      <c r="B60" s="12"/>
      <c r="C60" s="12"/>
      <c r="D60" s="12"/>
      <c r="E60" s="12"/>
      <c r="F60" s="12"/>
      <c r="G60" s="12"/>
      <c r="H60" s="12"/>
      <c r="I60" s="12"/>
      <c r="J60" s="12"/>
      <c r="K60" s="12"/>
      <c r="L60" s="12"/>
      <c r="M60" s="12"/>
      <c r="N60" s="12"/>
    </row>
    <row r="61" spans="1:14" ht="15" customHeight="1" x14ac:dyDescent="0.2">
      <c r="A61" s="12"/>
      <c r="B61" s="12"/>
      <c r="C61" s="12"/>
      <c r="D61" s="12"/>
      <c r="E61" s="12"/>
      <c r="F61" s="12"/>
      <c r="G61" s="12"/>
      <c r="H61" s="12"/>
      <c r="I61" s="12"/>
      <c r="J61" s="12"/>
      <c r="K61" s="12"/>
      <c r="L61" s="12"/>
      <c r="M61" s="12"/>
      <c r="N61" s="12"/>
    </row>
    <row r="62" spans="1:14" ht="15" customHeight="1" x14ac:dyDescent="0.2">
      <c r="A62" s="12"/>
      <c r="B62" s="12"/>
      <c r="C62" s="12"/>
      <c r="D62" s="12"/>
      <c r="E62" s="12"/>
      <c r="F62" s="12"/>
      <c r="G62" s="12"/>
      <c r="H62" s="12"/>
      <c r="I62" s="12"/>
      <c r="J62" s="12"/>
      <c r="K62" s="12"/>
      <c r="L62" s="12"/>
      <c r="M62" s="12"/>
      <c r="N62" s="12"/>
    </row>
    <row r="63" spans="1:14" ht="15" customHeight="1" x14ac:dyDescent="0.2">
      <c r="A63" s="12"/>
      <c r="B63" s="12"/>
      <c r="C63" s="12"/>
      <c r="D63" s="12"/>
      <c r="E63" s="12"/>
      <c r="F63" s="12"/>
      <c r="G63" s="12"/>
      <c r="H63" s="12"/>
      <c r="I63" s="12"/>
      <c r="J63" s="12"/>
      <c r="K63" s="12"/>
      <c r="L63" s="12"/>
      <c r="M63" s="12"/>
      <c r="N63" s="12"/>
    </row>
    <row r="64" spans="1:14" ht="15" customHeight="1" x14ac:dyDescent="0.2">
      <c r="A64" s="12"/>
      <c r="B64" s="12"/>
      <c r="C64" s="12"/>
      <c r="D64" s="12"/>
      <c r="E64" s="12"/>
      <c r="F64" s="12"/>
      <c r="G64" s="12"/>
      <c r="H64" s="12"/>
      <c r="I64" s="12"/>
      <c r="J64" s="12"/>
      <c r="K64" s="12"/>
      <c r="L64" s="12"/>
      <c r="M64" s="12"/>
      <c r="N64" s="12"/>
    </row>
    <row r="65" spans="1:17" ht="15" customHeight="1" x14ac:dyDescent="0.2">
      <c r="A65" s="12"/>
      <c r="B65" s="12"/>
      <c r="C65" s="12"/>
      <c r="D65" s="12"/>
      <c r="E65" s="12"/>
      <c r="F65" s="12"/>
      <c r="G65" s="12"/>
      <c r="H65" s="12"/>
      <c r="I65" s="12"/>
      <c r="J65" s="12"/>
      <c r="K65" s="12"/>
      <c r="L65" s="12"/>
      <c r="M65" s="12"/>
      <c r="N65" s="12"/>
    </row>
    <row r="66" spans="1:17" ht="15" customHeight="1" x14ac:dyDescent="0.2">
      <c r="A66" s="12"/>
      <c r="B66" s="12"/>
      <c r="C66" s="12"/>
      <c r="D66" s="12"/>
      <c r="E66" s="12"/>
      <c r="F66" s="12"/>
      <c r="G66" s="12"/>
      <c r="H66" s="12"/>
      <c r="I66" s="12"/>
      <c r="J66" s="12"/>
      <c r="K66" s="12"/>
      <c r="L66" s="12"/>
      <c r="M66" s="12"/>
      <c r="N66" s="12"/>
    </row>
    <row r="67" spans="1:17" ht="15" customHeight="1" x14ac:dyDescent="0.2">
      <c r="A67" s="12"/>
      <c r="B67" s="12"/>
      <c r="C67" s="12"/>
      <c r="D67" s="12"/>
      <c r="E67" s="12"/>
      <c r="F67" s="12"/>
      <c r="G67" s="12"/>
      <c r="H67" s="12"/>
      <c r="I67" s="12"/>
      <c r="J67" s="12"/>
      <c r="K67" s="12"/>
      <c r="L67" s="12"/>
      <c r="M67" s="12"/>
      <c r="N67" s="12"/>
    </row>
    <row r="68" spans="1:17" ht="15" customHeight="1" x14ac:dyDescent="0.2">
      <c r="A68" s="12"/>
      <c r="B68" s="12"/>
      <c r="C68" s="12"/>
      <c r="D68" s="12"/>
      <c r="E68" s="12"/>
      <c r="F68" s="12"/>
      <c r="G68" s="12"/>
      <c r="H68" s="12"/>
      <c r="I68" s="12"/>
      <c r="J68" s="12"/>
      <c r="K68" s="12"/>
      <c r="L68" s="12"/>
      <c r="M68" s="12"/>
      <c r="N68" s="12"/>
    </row>
    <row r="69" spans="1:17" ht="15" customHeight="1" x14ac:dyDescent="0.2">
      <c r="A69" s="24">
        <v>2</v>
      </c>
      <c r="B69" s="25" t="s">
        <v>22</v>
      </c>
      <c r="C69" s="12"/>
      <c r="D69" s="12"/>
      <c r="E69" s="21" t="s">
        <v>20</v>
      </c>
      <c r="F69" s="12"/>
      <c r="G69" s="12"/>
      <c r="H69" s="12"/>
      <c r="I69" s="12"/>
      <c r="J69" s="12"/>
      <c r="K69" s="12"/>
      <c r="L69" s="12"/>
      <c r="M69" s="12"/>
      <c r="N69" s="12" t="s">
        <v>245</v>
      </c>
    </row>
    <row r="70" spans="1:17" ht="15" customHeight="1" x14ac:dyDescent="0.2">
      <c r="A70" s="12"/>
      <c r="B70" s="12"/>
      <c r="C70" s="12"/>
      <c r="D70" s="12"/>
      <c r="E70" s="12"/>
      <c r="F70" s="12"/>
      <c r="G70" s="12"/>
      <c r="H70" s="12"/>
      <c r="I70" s="40" t="s">
        <v>115</v>
      </c>
      <c r="J70" s="54">
        <v>8760</v>
      </c>
      <c r="K70" s="12" t="s">
        <v>114</v>
      </c>
      <c r="L70" s="12"/>
      <c r="M70" s="12"/>
      <c r="N70" s="12"/>
    </row>
    <row r="71" spans="1:17" ht="15" customHeight="1" thickBot="1" x14ac:dyDescent="0.25">
      <c r="A71" s="12"/>
      <c r="B71" s="12"/>
      <c r="C71" s="12"/>
      <c r="D71" s="12"/>
      <c r="E71" s="12"/>
      <c r="F71" s="12"/>
      <c r="G71" s="28" t="s">
        <v>36</v>
      </c>
      <c r="H71" s="28"/>
      <c r="I71" s="28"/>
      <c r="J71" s="28"/>
      <c r="K71" s="28"/>
      <c r="L71" s="12"/>
      <c r="M71" s="12"/>
      <c r="N71" s="12"/>
    </row>
    <row r="72" spans="1:17" ht="15" customHeight="1" thickBot="1" x14ac:dyDescent="0.25">
      <c r="A72" s="12"/>
      <c r="B72" s="12"/>
      <c r="C72" s="12"/>
      <c r="D72" s="12"/>
      <c r="E72" s="12"/>
      <c r="F72" s="12"/>
      <c r="G72" s="28" t="s">
        <v>24</v>
      </c>
      <c r="H72" s="28"/>
      <c r="I72" s="28"/>
      <c r="J72" s="29">
        <v>115</v>
      </c>
      <c r="K72" s="17" t="s">
        <v>25</v>
      </c>
      <c r="L72" s="12"/>
      <c r="M72" s="12"/>
      <c r="N72" s="12"/>
      <c r="O72" s="22"/>
      <c r="P72" s="55" t="s">
        <v>114</v>
      </c>
      <c r="Q72" s="23"/>
    </row>
    <row r="73" spans="1:17" ht="15" customHeight="1" thickBot="1" x14ac:dyDescent="0.25">
      <c r="A73" s="12"/>
      <c r="B73" s="12"/>
      <c r="C73" s="12"/>
      <c r="D73" s="12"/>
      <c r="E73" s="12"/>
      <c r="F73" s="12"/>
      <c r="G73" s="28" t="s">
        <v>26</v>
      </c>
      <c r="H73" s="28"/>
      <c r="I73" s="28"/>
      <c r="J73" s="29">
        <v>9</v>
      </c>
      <c r="K73" s="17" t="s">
        <v>27</v>
      </c>
      <c r="L73" s="12"/>
      <c r="M73" s="12"/>
      <c r="N73" s="12"/>
      <c r="O73" s="22" t="str">
        <f>F85</f>
        <v>主要課業</v>
      </c>
      <c r="P73" s="23">
        <f>H85</f>
        <v>1446</v>
      </c>
      <c r="Q73" s="23"/>
    </row>
    <row r="74" spans="1:17" ht="15" customHeight="1" thickBot="1" x14ac:dyDescent="0.25">
      <c r="A74" s="12"/>
      <c r="B74" s="12"/>
      <c r="C74" s="12"/>
      <c r="D74" s="12"/>
      <c r="E74" s="12"/>
      <c r="F74" s="12"/>
      <c r="G74" s="28" t="s">
        <v>28</v>
      </c>
      <c r="H74" s="28"/>
      <c r="I74" s="28"/>
      <c r="J74" s="30">
        <v>8</v>
      </c>
      <c r="K74" s="17" t="s">
        <v>29</v>
      </c>
      <c r="L74" s="12"/>
      <c r="M74" s="12"/>
      <c r="N74" s="12"/>
      <c r="O74" s="22" t="str">
        <f>F86</f>
        <v>従属課業</v>
      </c>
      <c r="P74" s="23">
        <f>H86</f>
        <v>602.5</v>
      </c>
      <c r="Q74" s="23"/>
    </row>
    <row r="75" spans="1:17" ht="15" customHeight="1" thickBot="1" x14ac:dyDescent="0.25">
      <c r="A75" s="12"/>
      <c r="B75" s="12"/>
      <c r="C75" s="12"/>
      <c r="D75" s="12"/>
      <c r="E75" s="12"/>
      <c r="F75" s="12"/>
      <c r="G75" s="28" t="s">
        <v>30</v>
      </c>
      <c r="H75" s="28"/>
      <c r="I75" s="28"/>
      <c r="J75" s="30">
        <v>2</v>
      </c>
      <c r="K75" s="17" t="s">
        <v>31</v>
      </c>
      <c r="L75" s="12"/>
      <c r="M75" s="12"/>
      <c r="N75" s="12"/>
      <c r="O75" s="22" t="str">
        <f>F87</f>
        <v>協調課業</v>
      </c>
      <c r="P75" s="23">
        <f>H87</f>
        <v>361.50000000000006</v>
      </c>
      <c r="Q75" s="23"/>
    </row>
    <row r="76" spans="1:17" ht="15" customHeight="1" thickBot="1" x14ac:dyDescent="0.25">
      <c r="A76" s="12"/>
      <c r="B76" s="12"/>
      <c r="C76" s="12"/>
      <c r="D76" s="12"/>
      <c r="E76" s="12"/>
      <c r="F76" s="12"/>
      <c r="G76" s="12" t="s">
        <v>113</v>
      </c>
      <c r="H76" s="12"/>
      <c r="I76" s="12"/>
      <c r="J76" s="30">
        <v>7</v>
      </c>
      <c r="K76" s="17" t="s">
        <v>38</v>
      </c>
      <c r="L76" s="12"/>
      <c r="M76" s="12"/>
      <c r="N76" s="12"/>
      <c r="O76" s="22" t="str">
        <f>G88</f>
        <v>合計時間</v>
      </c>
      <c r="P76" s="23">
        <f>H88</f>
        <v>2410</v>
      </c>
      <c r="Q76" s="23"/>
    </row>
    <row r="77" spans="1:17" ht="15" customHeight="1" thickBot="1" x14ac:dyDescent="0.25">
      <c r="A77" s="12"/>
      <c r="B77" s="12"/>
      <c r="C77" s="12"/>
      <c r="D77" s="12"/>
      <c r="E77" s="12"/>
      <c r="F77" s="12"/>
      <c r="G77" s="12" t="s">
        <v>39</v>
      </c>
      <c r="H77" s="12"/>
      <c r="I77" s="12"/>
      <c r="J77" s="30">
        <v>1.2</v>
      </c>
      <c r="K77" s="17" t="s">
        <v>38</v>
      </c>
      <c r="L77" s="12"/>
      <c r="M77" s="12"/>
      <c r="N77" s="12"/>
    </row>
    <row r="78" spans="1:17" ht="15" customHeight="1" x14ac:dyDescent="0.2">
      <c r="A78" s="12"/>
      <c r="B78" s="12"/>
      <c r="C78" s="12"/>
      <c r="D78" s="12"/>
      <c r="E78" s="12"/>
      <c r="F78" s="12"/>
      <c r="G78" s="28" t="s">
        <v>32</v>
      </c>
      <c r="H78" s="28"/>
      <c r="I78" s="28"/>
      <c r="J78" s="32">
        <f>365-J72-J73</f>
        <v>241</v>
      </c>
      <c r="K78" s="17" t="s">
        <v>33</v>
      </c>
      <c r="M78" s="12"/>
      <c r="N78" s="12"/>
    </row>
    <row r="79" spans="1:17" ht="15" customHeight="1" x14ac:dyDescent="0.2">
      <c r="A79" s="12"/>
      <c r="B79" s="12"/>
      <c r="C79" s="12"/>
      <c r="D79" s="12"/>
      <c r="E79" s="12"/>
      <c r="F79" s="12"/>
      <c r="G79" s="28" t="s">
        <v>111</v>
      </c>
      <c r="H79" s="28"/>
      <c r="I79" s="28"/>
      <c r="J79" s="33">
        <f>J74*J78</f>
        <v>1928</v>
      </c>
      <c r="K79" s="31" t="s">
        <v>34</v>
      </c>
      <c r="L79" s="12"/>
      <c r="M79" s="12"/>
      <c r="N79" s="12"/>
    </row>
    <row r="80" spans="1:17" ht="15" customHeight="1" x14ac:dyDescent="0.2">
      <c r="A80" s="12"/>
      <c r="B80" s="12"/>
      <c r="C80" s="12"/>
      <c r="D80" s="12"/>
      <c r="E80" s="12"/>
      <c r="F80" s="12"/>
      <c r="G80" s="28" t="s">
        <v>112</v>
      </c>
      <c r="H80" s="28"/>
      <c r="I80" s="28"/>
      <c r="J80" s="33">
        <f>(J74+J75)*J78</f>
        <v>2410</v>
      </c>
      <c r="K80" s="31" t="s">
        <v>35</v>
      </c>
      <c r="L80" s="12"/>
      <c r="M80" s="12"/>
      <c r="N80" s="12"/>
    </row>
    <row r="81" spans="1:17" ht="15" customHeight="1" x14ac:dyDescent="0.2">
      <c r="A81" s="12"/>
      <c r="B81" s="12"/>
      <c r="C81" s="12"/>
      <c r="D81" s="12"/>
      <c r="E81" s="12"/>
      <c r="F81" s="12"/>
      <c r="G81" s="12"/>
      <c r="H81" s="12"/>
      <c r="I81" s="12"/>
      <c r="J81" s="12"/>
      <c r="K81" s="34" t="s">
        <v>37</v>
      </c>
      <c r="L81" s="12"/>
      <c r="M81" s="12"/>
      <c r="N81" s="12"/>
    </row>
    <row r="82" spans="1:17" ht="15" customHeight="1" x14ac:dyDescent="0.2">
      <c r="A82" s="12"/>
      <c r="B82" s="12"/>
      <c r="C82" s="12"/>
      <c r="D82" s="12"/>
      <c r="E82" s="12"/>
      <c r="F82" s="12"/>
      <c r="G82" s="12"/>
      <c r="H82" s="12"/>
      <c r="I82" s="12"/>
      <c r="J82" s="12"/>
      <c r="K82" s="34"/>
      <c r="L82" s="12"/>
      <c r="M82" s="12"/>
      <c r="N82" s="12"/>
    </row>
    <row r="83" spans="1:17" ht="15" customHeight="1" x14ac:dyDescent="0.2">
      <c r="A83" s="12"/>
      <c r="B83" s="12"/>
      <c r="C83" s="12"/>
      <c r="D83" s="12"/>
      <c r="E83" s="12"/>
      <c r="F83" s="14" t="s">
        <v>120</v>
      </c>
      <c r="H83" s="12"/>
      <c r="I83" s="14"/>
      <c r="J83" s="12"/>
      <c r="K83" s="12"/>
      <c r="L83" s="12"/>
      <c r="M83" s="12"/>
      <c r="N83" s="12"/>
    </row>
    <row r="84" spans="1:17" ht="14.25" customHeight="1" thickBot="1" x14ac:dyDescent="0.25">
      <c r="A84" s="12"/>
      <c r="B84" s="12"/>
      <c r="C84" s="12"/>
      <c r="D84" s="12"/>
      <c r="E84" s="12"/>
      <c r="F84" s="1" t="s">
        <v>7</v>
      </c>
      <c r="G84" s="57" t="s">
        <v>11</v>
      </c>
      <c r="H84" s="58" t="s">
        <v>31</v>
      </c>
      <c r="I84" s="4" t="s">
        <v>6</v>
      </c>
      <c r="J84" s="5"/>
      <c r="K84" s="5"/>
      <c r="L84" s="5"/>
      <c r="M84" s="6"/>
      <c r="N84" s="12"/>
      <c r="O84" s="48"/>
      <c r="P84" s="49" t="s">
        <v>114</v>
      </c>
      <c r="Q84" s="48"/>
    </row>
    <row r="85" spans="1:17" ht="14.25" customHeight="1" thickBot="1" x14ac:dyDescent="0.25">
      <c r="A85" s="12"/>
      <c r="B85" s="12"/>
      <c r="C85" s="12"/>
      <c r="D85" s="12"/>
      <c r="E85" s="12"/>
      <c r="F85" s="4" t="s">
        <v>8</v>
      </c>
      <c r="G85" s="9">
        <v>0.6</v>
      </c>
      <c r="H85" s="10">
        <f>$J$80*G85</f>
        <v>1446</v>
      </c>
      <c r="I85" s="94" t="s">
        <v>116</v>
      </c>
      <c r="J85" s="3"/>
      <c r="K85" s="3"/>
      <c r="L85" s="3"/>
      <c r="M85" s="19"/>
      <c r="N85" s="12"/>
      <c r="O85" s="48" t="str">
        <f>O73</f>
        <v>主要課業</v>
      </c>
      <c r="P85" s="50">
        <f>H85</f>
        <v>1446</v>
      </c>
      <c r="Q85" s="48"/>
    </row>
    <row r="86" spans="1:17" ht="14.25" customHeight="1" thickBot="1" x14ac:dyDescent="0.25">
      <c r="A86" s="12"/>
      <c r="B86" s="12"/>
      <c r="C86" s="12"/>
      <c r="D86" s="12"/>
      <c r="E86" s="12"/>
      <c r="F86" s="4" t="s">
        <v>9</v>
      </c>
      <c r="G86" s="9">
        <v>0.25</v>
      </c>
      <c r="H86" s="10">
        <f>$J$80*G86</f>
        <v>602.5</v>
      </c>
      <c r="I86" s="95" t="s">
        <v>117</v>
      </c>
      <c r="J86" s="3"/>
      <c r="K86" s="3"/>
      <c r="L86" s="3"/>
      <c r="M86" s="19"/>
      <c r="N86" s="12"/>
      <c r="O86" s="48" t="str">
        <f>O74</f>
        <v>従属課業</v>
      </c>
      <c r="P86" s="50">
        <f>H86</f>
        <v>602.5</v>
      </c>
      <c r="Q86" s="48"/>
    </row>
    <row r="87" spans="1:17" ht="14.25" customHeight="1" x14ac:dyDescent="0.2">
      <c r="A87" s="12"/>
      <c r="B87" s="12"/>
      <c r="C87" s="12"/>
      <c r="D87" s="12"/>
      <c r="E87" s="12"/>
      <c r="F87" s="4" t="s">
        <v>10</v>
      </c>
      <c r="G87" s="60">
        <f>1-G85-G86</f>
        <v>0.15000000000000002</v>
      </c>
      <c r="H87" s="10">
        <f>$J$80*G87</f>
        <v>361.50000000000006</v>
      </c>
      <c r="I87" s="95" t="s">
        <v>118</v>
      </c>
      <c r="J87" s="3"/>
      <c r="K87" s="3"/>
      <c r="L87" s="3"/>
      <c r="M87" s="19"/>
      <c r="N87" s="12"/>
      <c r="O87" s="48" t="str">
        <f>O75</f>
        <v>協調課業</v>
      </c>
      <c r="P87" s="50">
        <f>H87</f>
        <v>361.50000000000006</v>
      </c>
      <c r="Q87" s="48"/>
    </row>
    <row r="88" spans="1:17" ht="14.25" customHeight="1" x14ac:dyDescent="0.2">
      <c r="A88" s="12"/>
      <c r="B88" s="12"/>
      <c r="C88" s="12"/>
      <c r="D88" s="12"/>
      <c r="E88" s="12"/>
      <c r="F88" s="12"/>
      <c r="G88" s="11" t="s">
        <v>12</v>
      </c>
      <c r="H88" s="59">
        <f>SUM(H85:H87)</f>
        <v>2410</v>
      </c>
      <c r="I88" s="95" t="s">
        <v>119</v>
      </c>
      <c r="J88" s="3"/>
      <c r="K88" s="3"/>
      <c r="L88" s="3"/>
      <c r="M88" s="19"/>
      <c r="N88" s="12"/>
      <c r="O88" s="48" t="s">
        <v>41</v>
      </c>
      <c r="P88" s="50">
        <f>J78*J77</f>
        <v>289.2</v>
      </c>
      <c r="Q88" s="48"/>
    </row>
    <row r="89" spans="1:17" ht="14.25" customHeight="1" x14ac:dyDescent="0.2">
      <c r="A89" s="12"/>
      <c r="B89" s="12"/>
      <c r="C89" s="12"/>
      <c r="D89" s="12"/>
      <c r="E89" s="12"/>
      <c r="F89" s="12"/>
      <c r="G89" s="12"/>
      <c r="H89" s="12"/>
      <c r="I89" s="12"/>
      <c r="J89" s="12"/>
      <c r="K89" s="12"/>
      <c r="L89" s="12"/>
      <c r="M89" s="12"/>
      <c r="N89" s="12"/>
      <c r="O89" s="48" t="s">
        <v>42</v>
      </c>
      <c r="P89" s="50">
        <f>365*J76</f>
        <v>2555</v>
      </c>
      <c r="Q89" s="48"/>
    </row>
    <row r="90" spans="1:17" ht="14.25" customHeight="1" x14ac:dyDescent="0.2">
      <c r="A90" s="12"/>
      <c r="B90" s="12"/>
      <c r="C90" s="12"/>
      <c r="D90" s="12"/>
      <c r="E90" s="12"/>
      <c r="F90" s="12" t="s">
        <v>122</v>
      </c>
      <c r="G90" s="16"/>
      <c r="H90" s="12"/>
      <c r="I90" s="12"/>
      <c r="J90" s="12"/>
      <c r="K90" s="12"/>
      <c r="L90" s="12"/>
      <c r="M90" s="12"/>
      <c r="N90" s="12"/>
      <c r="O90" s="48" t="s">
        <v>43</v>
      </c>
      <c r="P90" s="56">
        <f>J70-SUM(P85:P89)</f>
        <v>3505.8</v>
      </c>
      <c r="Q90" s="48"/>
    </row>
    <row r="91" spans="1:17" ht="14.25" customHeight="1" x14ac:dyDescent="0.2">
      <c r="A91" s="12"/>
      <c r="B91" s="12"/>
      <c r="C91" s="12"/>
      <c r="D91" s="12"/>
      <c r="E91" s="12"/>
      <c r="F91" s="12"/>
      <c r="G91" s="15" t="s">
        <v>125</v>
      </c>
      <c r="H91" s="12"/>
      <c r="I91" s="12"/>
      <c r="J91" s="12"/>
      <c r="K91" s="12"/>
      <c r="L91" s="12"/>
      <c r="M91" s="12"/>
      <c r="N91" s="12"/>
      <c r="O91" s="48"/>
      <c r="P91" s="50">
        <f>SUM(P85:P90)</f>
        <v>8760</v>
      </c>
      <c r="Q91" s="48"/>
    </row>
    <row r="92" spans="1:17" ht="14.25" customHeight="1" x14ac:dyDescent="0.2">
      <c r="A92" s="12"/>
      <c r="B92" s="12"/>
      <c r="C92" s="12"/>
      <c r="D92" s="12"/>
      <c r="E92" s="12"/>
      <c r="F92" s="1" t="s">
        <v>123</v>
      </c>
      <c r="G92" s="36" t="s">
        <v>133</v>
      </c>
      <c r="H92" s="3"/>
      <c r="I92" s="3"/>
      <c r="J92" s="3"/>
      <c r="K92" s="19"/>
      <c r="L92" s="34" t="s">
        <v>143</v>
      </c>
      <c r="M92" s="12"/>
      <c r="N92" s="12"/>
      <c r="O92" s="48"/>
      <c r="P92" s="48"/>
      <c r="Q92" s="48"/>
    </row>
    <row r="93" spans="1:17" ht="14.25" customHeight="1" thickBot="1" x14ac:dyDescent="0.25">
      <c r="A93" s="12"/>
      <c r="B93" s="12"/>
      <c r="C93" s="12"/>
      <c r="D93" s="12"/>
      <c r="E93" s="12"/>
      <c r="F93" s="1" t="s">
        <v>121</v>
      </c>
      <c r="G93" s="26" t="s">
        <v>127</v>
      </c>
      <c r="H93" s="6"/>
      <c r="I93" s="4" t="s">
        <v>128</v>
      </c>
      <c r="J93" s="63"/>
      <c r="K93" s="6"/>
      <c r="L93" s="2" t="s">
        <v>124</v>
      </c>
      <c r="M93" s="1" t="s">
        <v>114</v>
      </c>
      <c r="N93" s="12"/>
      <c r="O93" s="48"/>
      <c r="P93" s="48"/>
      <c r="Q93" s="48"/>
    </row>
    <row r="94" spans="1:17" ht="14.25" customHeight="1" thickBot="1" x14ac:dyDescent="0.25">
      <c r="A94" s="12"/>
      <c r="B94" s="12"/>
      <c r="C94" s="12"/>
      <c r="D94" s="12"/>
      <c r="E94" s="12"/>
      <c r="F94" s="57" t="s">
        <v>144</v>
      </c>
      <c r="G94" s="36" t="s">
        <v>126</v>
      </c>
      <c r="H94" s="19"/>
      <c r="I94" s="64" t="s">
        <v>129</v>
      </c>
      <c r="J94" s="3"/>
      <c r="K94" s="3"/>
      <c r="L94" s="39">
        <v>0.5</v>
      </c>
      <c r="M94" s="65">
        <f t="shared" ref="M94:M102" si="0">$H$85*L94</f>
        <v>723</v>
      </c>
      <c r="N94" s="12"/>
      <c r="O94" s="48"/>
      <c r="P94" s="48"/>
      <c r="Q94" s="48"/>
    </row>
    <row r="95" spans="1:17" ht="14.25" customHeight="1" thickBot="1" x14ac:dyDescent="0.25">
      <c r="A95" s="12"/>
      <c r="B95" s="12"/>
      <c r="C95" s="12"/>
      <c r="D95" s="12"/>
      <c r="E95" s="12"/>
      <c r="F95" s="66">
        <v>2</v>
      </c>
      <c r="G95" s="36" t="s">
        <v>130</v>
      </c>
      <c r="H95" s="19"/>
      <c r="I95" s="64" t="s">
        <v>131</v>
      </c>
      <c r="J95" s="3"/>
      <c r="K95" s="3"/>
      <c r="L95" s="39">
        <v>0.1</v>
      </c>
      <c r="M95" s="65">
        <f t="shared" si="0"/>
        <v>144.6</v>
      </c>
      <c r="N95" s="12"/>
      <c r="P95" s="69" t="str">
        <f t="shared" ref="P95:P103" si="1">G94</f>
        <v>訪問提案情報収集営業</v>
      </c>
      <c r="Q95" s="50">
        <f t="shared" ref="Q95:Q103" si="2">M94</f>
        <v>723</v>
      </c>
    </row>
    <row r="96" spans="1:17" ht="14.25" customHeight="1" thickBot="1" x14ac:dyDescent="0.25">
      <c r="A96" s="12"/>
      <c r="B96" s="12"/>
      <c r="C96" s="12"/>
      <c r="D96" s="12"/>
      <c r="E96" s="12"/>
      <c r="F96" s="66">
        <v>3</v>
      </c>
      <c r="G96" s="36" t="s">
        <v>138</v>
      </c>
      <c r="H96" s="19"/>
      <c r="I96" s="64" t="s">
        <v>132</v>
      </c>
      <c r="J96" s="3"/>
      <c r="K96" s="19"/>
      <c r="L96" s="39">
        <v>0.1</v>
      </c>
      <c r="M96" s="65">
        <f t="shared" si="0"/>
        <v>144.6</v>
      </c>
      <c r="N96" s="12"/>
      <c r="O96" s="48"/>
      <c r="P96" s="69" t="str">
        <f t="shared" si="1"/>
        <v>リモート営業(Tel,Mail,DM)</v>
      </c>
      <c r="Q96" s="50">
        <f t="shared" si="2"/>
        <v>144.6</v>
      </c>
    </row>
    <row r="97" spans="1:17" ht="14.25" customHeight="1" thickBot="1" x14ac:dyDescent="0.25">
      <c r="A97" s="12"/>
      <c r="B97" s="12"/>
      <c r="C97" s="12"/>
      <c r="D97" s="12"/>
      <c r="E97" s="12"/>
      <c r="F97" s="66">
        <v>4</v>
      </c>
      <c r="G97" s="36" t="s">
        <v>134</v>
      </c>
      <c r="H97" s="19"/>
      <c r="I97" s="64" t="s">
        <v>135</v>
      </c>
      <c r="J97" s="3"/>
      <c r="K97" s="19"/>
      <c r="L97" s="39">
        <v>0.1</v>
      </c>
      <c r="M97" s="65">
        <f t="shared" si="0"/>
        <v>144.6</v>
      </c>
      <c r="N97" s="12"/>
      <c r="O97" s="48"/>
      <c r="P97" s="69" t="str">
        <f t="shared" si="1"/>
        <v>新規開拓販売促進活動</v>
      </c>
      <c r="Q97" s="50">
        <f t="shared" si="2"/>
        <v>144.6</v>
      </c>
    </row>
    <row r="98" spans="1:17" ht="14.25" customHeight="1" thickBot="1" x14ac:dyDescent="0.25">
      <c r="A98" s="12"/>
      <c r="B98" s="12"/>
      <c r="C98" s="12"/>
      <c r="D98" s="12"/>
      <c r="E98" s="12"/>
      <c r="F98" s="66">
        <v>5</v>
      </c>
      <c r="G98" s="36" t="s">
        <v>136</v>
      </c>
      <c r="H98" s="19"/>
      <c r="I98" s="64" t="s">
        <v>137</v>
      </c>
      <c r="J98" s="3"/>
      <c r="K98" s="19"/>
      <c r="L98" s="39">
        <v>0.05</v>
      </c>
      <c r="M98" s="65">
        <f t="shared" si="0"/>
        <v>72.3</v>
      </c>
      <c r="N98" s="12"/>
      <c r="O98" s="48"/>
      <c r="P98" s="69" t="str">
        <f t="shared" si="1"/>
        <v>企画書、見積書作成</v>
      </c>
      <c r="Q98" s="50">
        <f t="shared" si="2"/>
        <v>144.6</v>
      </c>
    </row>
    <row r="99" spans="1:17" ht="14.25" customHeight="1" thickBot="1" x14ac:dyDescent="0.25">
      <c r="A99" s="12"/>
      <c r="B99" s="12"/>
      <c r="C99" s="12"/>
      <c r="D99" s="12"/>
      <c r="E99" s="12"/>
      <c r="F99" s="66">
        <v>6</v>
      </c>
      <c r="G99" s="36" t="s">
        <v>139</v>
      </c>
      <c r="H99" s="19"/>
      <c r="I99" s="64" t="s">
        <v>140</v>
      </c>
      <c r="J99" s="3"/>
      <c r="K99" s="19"/>
      <c r="L99" s="39">
        <v>0.05</v>
      </c>
      <c r="M99" s="65">
        <f t="shared" si="0"/>
        <v>72.3</v>
      </c>
      <c r="N99" s="12"/>
      <c r="O99" s="48"/>
      <c r="P99" s="69" t="str">
        <f t="shared" si="1"/>
        <v>受注案件の工程管理</v>
      </c>
      <c r="Q99" s="50">
        <f t="shared" si="2"/>
        <v>72.3</v>
      </c>
    </row>
    <row r="100" spans="1:17" ht="14.25" customHeight="1" thickBot="1" x14ac:dyDescent="0.25">
      <c r="A100" s="12"/>
      <c r="B100" s="12"/>
      <c r="C100" s="12"/>
      <c r="D100" s="12"/>
      <c r="E100" s="12"/>
      <c r="F100" s="66">
        <v>7</v>
      </c>
      <c r="G100" s="36" t="s">
        <v>141</v>
      </c>
      <c r="H100" s="19"/>
      <c r="I100" s="64" t="s">
        <v>142</v>
      </c>
      <c r="J100" s="3"/>
      <c r="K100" s="19"/>
      <c r="L100" s="39">
        <v>0.05</v>
      </c>
      <c r="M100" s="65">
        <f t="shared" si="0"/>
        <v>72.3</v>
      </c>
      <c r="N100" s="12"/>
      <c r="O100" s="48"/>
      <c r="P100" s="69" t="str">
        <f t="shared" si="1"/>
        <v>キャリアアップ研修</v>
      </c>
      <c r="Q100" s="50">
        <f t="shared" si="2"/>
        <v>72.3</v>
      </c>
    </row>
    <row r="101" spans="1:17" ht="14.25" customHeight="1" thickBot="1" x14ac:dyDescent="0.25">
      <c r="A101" s="12"/>
      <c r="B101" s="12"/>
      <c r="C101" s="12"/>
      <c r="D101" s="12"/>
      <c r="E101" s="12"/>
      <c r="F101" s="66">
        <v>8</v>
      </c>
      <c r="G101" s="36" t="s">
        <v>159</v>
      </c>
      <c r="H101" s="19"/>
      <c r="I101" s="64" t="s">
        <v>161</v>
      </c>
      <c r="J101" s="3"/>
      <c r="K101" s="19"/>
      <c r="L101" s="39">
        <v>0.03</v>
      </c>
      <c r="M101" s="65">
        <f t="shared" si="0"/>
        <v>43.379999999999995</v>
      </c>
      <c r="N101" s="12"/>
      <c r="O101" s="48"/>
      <c r="P101" s="69" t="str">
        <f t="shared" si="1"/>
        <v>ホウレンソウミーティング</v>
      </c>
      <c r="Q101" s="50">
        <f t="shared" si="2"/>
        <v>72.3</v>
      </c>
    </row>
    <row r="102" spans="1:17" ht="14.25" customHeight="1" thickBot="1" x14ac:dyDescent="0.25">
      <c r="A102" s="12"/>
      <c r="B102" s="12"/>
      <c r="C102" s="12"/>
      <c r="D102" s="12"/>
      <c r="E102" s="12"/>
      <c r="F102" s="66">
        <v>9</v>
      </c>
      <c r="G102" s="36" t="s">
        <v>160</v>
      </c>
      <c r="H102" s="19"/>
      <c r="I102" s="64" t="s">
        <v>161</v>
      </c>
      <c r="J102" s="3"/>
      <c r="K102" s="19"/>
      <c r="L102" s="39">
        <v>0.02</v>
      </c>
      <c r="M102" s="65">
        <f t="shared" si="0"/>
        <v>28.92</v>
      </c>
      <c r="N102" s="12"/>
      <c r="O102" s="48"/>
      <c r="P102" s="69" t="str">
        <f t="shared" si="1"/>
        <v>その他顧客対応</v>
      </c>
      <c r="Q102" s="50">
        <f t="shared" si="2"/>
        <v>43.379999999999995</v>
      </c>
    </row>
    <row r="103" spans="1:17" ht="14.25" customHeight="1" x14ac:dyDescent="0.2">
      <c r="A103" s="12"/>
      <c r="B103" s="12"/>
      <c r="C103" s="12"/>
      <c r="D103" s="12"/>
      <c r="E103" s="12"/>
      <c r="F103" s="11"/>
      <c r="G103" s="36"/>
      <c r="H103" s="19"/>
      <c r="I103" s="64"/>
      <c r="J103" s="3"/>
      <c r="K103" s="19"/>
      <c r="L103" s="60">
        <f>SUM(L94:L102)</f>
        <v>1</v>
      </c>
      <c r="M103" s="68">
        <f>SUM(M94:M102)</f>
        <v>1446</v>
      </c>
      <c r="N103" s="12"/>
      <c r="O103" s="48"/>
      <c r="P103" s="69" t="str">
        <f t="shared" si="1"/>
        <v>その他社内対応</v>
      </c>
      <c r="Q103" s="50">
        <f t="shared" si="2"/>
        <v>28.92</v>
      </c>
    </row>
    <row r="104" spans="1:17" ht="14.25" customHeight="1" x14ac:dyDescent="0.2">
      <c r="A104" s="12"/>
      <c r="B104" s="12"/>
      <c r="C104" s="12"/>
      <c r="D104" s="12"/>
      <c r="E104" s="12"/>
      <c r="F104" s="12"/>
      <c r="G104" s="12"/>
      <c r="H104" s="12"/>
      <c r="I104" s="12"/>
      <c r="J104" s="12"/>
      <c r="K104" s="12"/>
      <c r="L104" s="12"/>
      <c r="M104" s="12"/>
      <c r="N104" s="12"/>
      <c r="O104" s="48"/>
      <c r="P104" s="69" t="str">
        <f>G106</f>
        <v>帳票＆メール書類処理</v>
      </c>
      <c r="Q104" s="50">
        <f>M106</f>
        <v>150.625</v>
      </c>
    </row>
    <row r="105" spans="1:17" ht="14.25" customHeight="1" x14ac:dyDescent="0.2">
      <c r="A105" s="12"/>
      <c r="B105" s="12"/>
      <c r="C105" s="12"/>
      <c r="D105" s="12"/>
      <c r="E105" s="12"/>
      <c r="F105" s="1" t="s">
        <v>121</v>
      </c>
      <c r="G105" s="26" t="s">
        <v>127</v>
      </c>
      <c r="H105" s="6"/>
      <c r="I105" s="4" t="s">
        <v>128</v>
      </c>
      <c r="J105" s="63"/>
      <c r="K105" s="6"/>
      <c r="L105" s="1" t="s">
        <v>124</v>
      </c>
      <c r="M105" s="1" t="s">
        <v>114</v>
      </c>
      <c r="N105" s="12" t="s">
        <v>246</v>
      </c>
      <c r="O105" s="48"/>
      <c r="P105" s="69" t="str">
        <f>G107</f>
        <v>職場５Ｓの徹底</v>
      </c>
      <c r="Q105" s="50">
        <f>M107</f>
        <v>150.625</v>
      </c>
    </row>
    <row r="106" spans="1:17" ht="14.25" customHeight="1" x14ac:dyDescent="0.2">
      <c r="A106" s="12"/>
      <c r="B106" s="12"/>
      <c r="C106" s="12"/>
      <c r="D106" s="12"/>
      <c r="E106" s="12"/>
      <c r="F106" s="57" t="s">
        <v>145</v>
      </c>
      <c r="G106" s="36" t="s">
        <v>147</v>
      </c>
      <c r="H106" s="19"/>
      <c r="I106" s="67" t="s">
        <v>148</v>
      </c>
      <c r="J106" s="3"/>
      <c r="K106" s="19"/>
      <c r="L106" s="61">
        <v>0.25</v>
      </c>
      <c r="M106" s="62">
        <f>$H$86*L106</f>
        <v>150.625</v>
      </c>
      <c r="N106" s="12"/>
      <c r="O106" s="48"/>
      <c r="P106" s="69" t="str">
        <f>G108</f>
        <v>顧客分析、目標管理分析</v>
      </c>
      <c r="Q106" s="50">
        <f>M108</f>
        <v>150.625</v>
      </c>
    </row>
    <row r="107" spans="1:17" ht="14.25" customHeight="1" x14ac:dyDescent="0.2">
      <c r="A107" s="12"/>
      <c r="B107" s="12"/>
      <c r="C107" s="12"/>
      <c r="D107" s="12"/>
      <c r="E107" s="12"/>
      <c r="F107" s="66">
        <v>2</v>
      </c>
      <c r="G107" s="36" t="s">
        <v>149</v>
      </c>
      <c r="H107" s="19"/>
      <c r="I107" s="67" t="s">
        <v>150</v>
      </c>
      <c r="J107" s="3"/>
      <c r="K107" s="19"/>
      <c r="L107" s="61">
        <v>0.25</v>
      </c>
      <c r="M107" s="62">
        <f>$H$86*L107</f>
        <v>150.625</v>
      </c>
      <c r="N107" s="12"/>
      <c r="O107" s="48"/>
      <c r="P107" s="69" t="str">
        <f>G109</f>
        <v>チームワークフォロー</v>
      </c>
      <c r="Q107" s="50">
        <f>M109</f>
        <v>150.625</v>
      </c>
    </row>
    <row r="108" spans="1:17" ht="14.25" customHeight="1" x14ac:dyDescent="0.2">
      <c r="A108" s="12"/>
      <c r="B108" s="12"/>
      <c r="C108" s="12"/>
      <c r="D108" s="12"/>
      <c r="E108" s="12"/>
      <c r="F108" s="66">
        <v>3</v>
      </c>
      <c r="G108" s="36" t="s">
        <v>151</v>
      </c>
      <c r="H108" s="19"/>
      <c r="I108" s="67" t="s">
        <v>152</v>
      </c>
      <c r="J108" s="3"/>
      <c r="K108" s="19"/>
      <c r="L108" s="61">
        <v>0.25</v>
      </c>
      <c r="M108" s="62">
        <f>$H$86*L108</f>
        <v>150.625</v>
      </c>
      <c r="N108" s="12"/>
      <c r="O108" s="48"/>
      <c r="P108" s="69" t="str">
        <f>G113</f>
        <v>カイゼン提案</v>
      </c>
      <c r="Q108" s="50">
        <f>M113</f>
        <v>108.45000000000002</v>
      </c>
    </row>
    <row r="109" spans="1:17" ht="14.25" customHeight="1" x14ac:dyDescent="0.2">
      <c r="A109" s="12"/>
      <c r="B109" s="12"/>
      <c r="C109" s="12"/>
      <c r="D109" s="12"/>
      <c r="E109" s="12"/>
      <c r="F109" s="66">
        <v>4</v>
      </c>
      <c r="G109" s="36" t="s">
        <v>153</v>
      </c>
      <c r="H109" s="19"/>
      <c r="I109" s="67" t="s">
        <v>154</v>
      </c>
      <c r="J109" s="3"/>
      <c r="K109" s="19"/>
      <c r="L109" s="61">
        <v>0.25</v>
      </c>
      <c r="M109" s="62">
        <f>$H$86*L109</f>
        <v>150.625</v>
      </c>
      <c r="N109" s="12"/>
      <c r="O109" s="48"/>
      <c r="P109" s="69" t="str">
        <f>G114</f>
        <v>アイデア提案</v>
      </c>
      <c r="Q109" s="50">
        <f>M114</f>
        <v>36.150000000000006</v>
      </c>
    </row>
    <row r="110" spans="1:17" ht="14.25" customHeight="1" x14ac:dyDescent="0.2">
      <c r="A110" s="12"/>
      <c r="B110" s="12"/>
      <c r="C110" s="12"/>
      <c r="D110" s="12"/>
      <c r="E110" s="12"/>
      <c r="F110" s="11"/>
      <c r="G110" s="36"/>
      <c r="H110" s="19"/>
      <c r="I110" s="67"/>
      <c r="J110" s="3"/>
      <c r="K110" s="19"/>
      <c r="L110" s="60">
        <f>SUM(L106:L109)</f>
        <v>1</v>
      </c>
      <c r="M110" s="68">
        <f>SUM(M106:M109)</f>
        <v>602.5</v>
      </c>
      <c r="N110" s="12"/>
      <c r="O110" s="48"/>
      <c r="P110" s="69" t="str">
        <f>G115</f>
        <v>プロジェクト参加</v>
      </c>
      <c r="Q110" s="50">
        <f>M115</f>
        <v>144.60000000000002</v>
      </c>
    </row>
    <row r="111" spans="1:17" ht="14.25" customHeight="1" x14ac:dyDescent="0.2">
      <c r="A111" s="12"/>
      <c r="B111" s="12"/>
      <c r="C111" s="12"/>
      <c r="D111" s="12"/>
      <c r="E111" s="12"/>
      <c r="F111" s="12"/>
      <c r="G111" s="12"/>
      <c r="H111" s="12"/>
      <c r="I111" s="12"/>
      <c r="J111" s="12"/>
      <c r="K111" s="12"/>
      <c r="L111" s="12"/>
      <c r="M111" s="12"/>
      <c r="N111" s="12"/>
      <c r="O111" s="48"/>
      <c r="P111" s="69" t="str">
        <f>G116</f>
        <v>多能工（職）化研修</v>
      </c>
      <c r="Q111" s="50">
        <f>M116</f>
        <v>72.300000000000011</v>
      </c>
    </row>
    <row r="112" spans="1:17" ht="14.25" customHeight="1" x14ac:dyDescent="0.2">
      <c r="A112" s="12"/>
      <c r="B112" s="12"/>
      <c r="C112" s="12"/>
      <c r="D112" s="12"/>
      <c r="E112" s="12"/>
      <c r="F112" s="1" t="s">
        <v>121</v>
      </c>
      <c r="G112" s="26" t="s">
        <v>127</v>
      </c>
      <c r="H112" s="6"/>
      <c r="I112" s="4" t="s">
        <v>128</v>
      </c>
      <c r="J112" s="63"/>
      <c r="K112" s="6"/>
      <c r="L112" s="1" t="s">
        <v>124</v>
      </c>
      <c r="M112" s="1" t="s">
        <v>114</v>
      </c>
      <c r="N112" s="12"/>
      <c r="O112" s="48"/>
      <c r="P112" s="69"/>
      <c r="Q112" s="48"/>
    </row>
    <row r="113" spans="1:17" ht="14.25" customHeight="1" x14ac:dyDescent="0.2">
      <c r="A113" s="12"/>
      <c r="B113" s="12"/>
      <c r="C113" s="12"/>
      <c r="D113" s="12"/>
      <c r="E113" s="12"/>
      <c r="F113" s="57" t="s">
        <v>146</v>
      </c>
      <c r="G113" s="36" t="s">
        <v>155</v>
      </c>
      <c r="H113" s="19"/>
      <c r="I113" s="67" t="s">
        <v>162</v>
      </c>
      <c r="J113" s="3"/>
      <c r="K113" s="19"/>
      <c r="L113" s="61">
        <v>0.3</v>
      </c>
      <c r="M113" s="62">
        <f>$H$87*L113</f>
        <v>108.45000000000002</v>
      </c>
      <c r="N113" s="12"/>
      <c r="O113" s="48"/>
      <c r="P113" s="69"/>
      <c r="Q113" s="48"/>
    </row>
    <row r="114" spans="1:17" ht="14.25" customHeight="1" x14ac:dyDescent="0.2">
      <c r="A114" s="12"/>
      <c r="B114" s="12"/>
      <c r="C114" s="12"/>
      <c r="D114" s="12"/>
      <c r="E114" s="12"/>
      <c r="F114" s="66">
        <v>2</v>
      </c>
      <c r="G114" s="36" t="s">
        <v>156</v>
      </c>
      <c r="H114" s="19"/>
      <c r="I114" s="67" t="s">
        <v>163</v>
      </c>
      <c r="J114" s="3"/>
      <c r="K114" s="19"/>
      <c r="L114" s="61">
        <v>0.1</v>
      </c>
      <c r="M114" s="62">
        <f>$H$87*L114</f>
        <v>36.150000000000006</v>
      </c>
      <c r="N114" s="12"/>
      <c r="O114" s="48"/>
      <c r="P114" s="69"/>
      <c r="Q114" s="48"/>
    </row>
    <row r="115" spans="1:17" ht="14.25" customHeight="1" x14ac:dyDescent="0.2">
      <c r="A115" s="12"/>
      <c r="B115" s="12"/>
      <c r="C115" s="12"/>
      <c r="D115" s="12"/>
      <c r="E115" s="12"/>
      <c r="F115" s="66">
        <v>3</v>
      </c>
      <c r="G115" s="36" t="s">
        <v>157</v>
      </c>
      <c r="H115" s="19"/>
      <c r="I115" s="67" t="s">
        <v>164</v>
      </c>
      <c r="J115" s="3"/>
      <c r="K115" s="19"/>
      <c r="L115" s="61">
        <v>0.4</v>
      </c>
      <c r="M115" s="62">
        <f>$H$87*L115</f>
        <v>144.60000000000002</v>
      </c>
      <c r="N115" s="12"/>
      <c r="O115" s="48"/>
      <c r="P115" s="69"/>
      <c r="Q115" s="48"/>
    </row>
    <row r="116" spans="1:17" ht="14.25" customHeight="1" x14ac:dyDescent="0.2">
      <c r="A116" s="12"/>
      <c r="B116" s="12"/>
      <c r="C116" s="12"/>
      <c r="D116" s="12"/>
      <c r="E116" s="12"/>
      <c r="F116" s="66">
        <v>4</v>
      </c>
      <c r="G116" s="36" t="s">
        <v>158</v>
      </c>
      <c r="H116" s="19"/>
      <c r="I116" s="67" t="s">
        <v>165</v>
      </c>
      <c r="J116" s="3"/>
      <c r="K116" s="19"/>
      <c r="L116" s="61">
        <v>0.2</v>
      </c>
      <c r="M116" s="62">
        <f>$H$87*L116</f>
        <v>72.300000000000011</v>
      </c>
      <c r="N116" s="12"/>
      <c r="O116" s="48"/>
      <c r="P116" s="69"/>
      <c r="Q116" s="48"/>
    </row>
    <row r="117" spans="1:17" ht="14.25" customHeight="1" x14ac:dyDescent="0.2">
      <c r="A117" s="12"/>
      <c r="B117" s="12"/>
      <c r="C117" s="12"/>
      <c r="D117" s="12"/>
      <c r="E117" s="12"/>
      <c r="F117" s="11"/>
      <c r="G117" s="36"/>
      <c r="H117" s="19"/>
      <c r="I117" s="67"/>
      <c r="J117" s="3"/>
      <c r="K117" s="19"/>
      <c r="L117" s="60">
        <f>SUM(L113:L116)</f>
        <v>1</v>
      </c>
      <c r="M117" s="68">
        <f>SUM(M113:M116)</f>
        <v>361.50000000000006</v>
      </c>
      <c r="N117" s="12"/>
      <c r="O117" s="48"/>
      <c r="P117" s="69"/>
      <c r="Q117" s="48"/>
    </row>
    <row r="118" spans="1:17" ht="14.25" customHeight="1" x14ac:dyDescent="0.2">
      <c r="A118" s="12"/>
      <c r="B118" s="12"/>
      <c r="C118" s="12"/>
      <c r="D118" s="12"/>
      <c r="E118" s="12"/>
      <c r="F118" s="12"/>
      <c r="G118" s="12"/>
      <c r="H118" s="12"/>
      <c r="I118" s="12"/>
      <c r="J118" s="12"/>
      <c r="K118" s="12"/>
      <c r="L118" s="12"/>
      <c r="M118" s="12"/>
      <c r="N118" s="12"/>
      <c r="O118" s="48"/>
      <c r="P118" s="69"/>
      <c r="Q118" s="48"/>
    </row>
    <row r="119" spans="1:17" ht="14.25" customHeight="1" x14ac:dyDescent="0.2">
      <c r="A119" s="24">
        <v>3</v>
      </c>
      <c r="B119" s="25" t="s">
        <v>19</v>
      </c>
      <c r="C119" s="12"/>
      <c r="D119" s="12"/>
      <c r="E119" s="21" t="s">
        <v>21</v>
      </c>
      <c r="F119" s="12"/>
      <c r="G119" s="12"/>
      <c r="H119" s="12"/>
      <c r="I119" s="12"/>
      <c r="J119" s="12"/>
      <c r="K119" s="12"/>
      <c r="L119" s="12"/>
      <c r="M119" s="12"/>
      <c r="N119" s="12"/>
      <c r="O119" s="48"/>
      <c r="P119" s="48"/>
      <c r="Q119" s="48"/>
    </row>
    <row r="120" spans="1:17" ht="14.25" customHeight="1" x14ac:dyDescent="0.2">
      <c r="A120" s="12"/>
      <c r="B120" s="12"/>
      <c r="C120" s="12"/>
      <c r="D120" s="12"/>
      <c r="E120" s="12"/>
      <c r="F120" s="12" t="s">
        <v>67</v>
      </c>
      <c r="G120" s="12"/>
      <c r="H120" s="14" t="s">
        <v>40</v>
      </c>
      <c r="I120" s="12"/>
      <c r="J120" s="16" t="s">
        <v>251</v>
      </c>
      <c r="K120" s="12"/>
      <c r="L120" s="12"/>
      <c r="M120" s="12"/>
      <c r="N120" s="12"/>
      <c r="O120" s="48"/>
      <c r="P120" s="48"/>
      <c r="Q120" s="48"/>
    </row>
    <row r="121" spans="1:17" ht="14.25" customHeight="1" thickBot="1" x14ac:dyDescent="0.25">
      <c r="A121" s="12"/>
      <c r="B121" s="42" t="s">
        <v>71</v>
      </c>
      <c r="C121" s="12"/>
      <c r="D121" s="12"/>
      <c r="E121" s="12"/>
      <c r="F121" s="8" t="s">
        <v>44</v>
      </c>
      <c r="G121" s="1" t="s">
        <v>45</v>
      </c>
      <c r="H121" s="2" t="s">
        <v>58</v>
      </c>
      <c r="I121" s="4" t="s">
        <v>59</v>
      </c>
      <c r="J121" s="5"/>
      <c r="K121" s="5"/>
      <c r="L121" s="5"/>
      <c r="M121" s="6"/>
      <c r="N121" s="12"/>
      <c r="O121" s="48"/>
      <c r="P121" s="48"/>
      <c r="Q121" s="48"/>
    </row>
    <row r="122" spans="1:17" ht="14.25" customHeight="1" thickBot="1" x14ac:dyDescent="0.25">
      <c r="A122" s="12"/>
      <c r="B122" s="12"/>
      <c r="C122" s="12"/>
      <c r="D122" s="12"/>
      <c r="E122" s="12"/>
      <c r="F122" s="37" t="s">
        <v>46</v>
      </c>
      <c r="G122" s="36" t="s">
        <v>50</v>
      </c>
      <c r="H122" s="39">
        <v>0.9</v>
      </c>
      <c r="I122" s="18" t="s">
        <v>60</v>
      </c>
      <c r="J122" s="3"/>
      <c r="K122" s="3"/>
      <c r="L122" s="3"/>
      <c r="M122" s="19"/>
      <c r="N122" s="12"/>
      <c r="O122" s="48"/>
      <c r="P122" s="48"/>
      <c r="Q122" s="48"/>
    </row>
    <row r="123" spans="1:17" ht="14.25" customHeight="1" thickBot="1" x14ac:dyDescent="0.25">
      <c r="A123" s="12"/>
      <c r="C123" s="12"/>
      <c r="D123" s="12"/>
      <c r="E123" s="12"/>
      <c r="F123" s="38"/>
      <c r="G123" s="35" t="s">
        <v>51</v>
      </c>
      <c r="H123" s="39">
        <v>0.85</v>
      </c>
      <c r="I123" s="7" t="s">
        <v>61</v>
      </c>
      <c r="J123" s="3"/>
      <c r="K123" s="3"/>
      <c r="L123" s="3"/>
      <c r="M123" s="19"/>
      <c r="N123" s="12"/>
      <c r="O123" s="48"/>
      <c r="P123" s="48"/>
      <c r="Q123" s="48"/>
    </row>
    <row r="124" spans="1:17" ht="14.25" customHeight="1" thickBot="1" x14ac:dyDescent="0.25">
      <c r="A124" s="12"/>
      <c r="B124" s="12"/>
      <c r="C124" s="12"/>
      <c r="D124" s="12"/>
      <c r="E124" s="12"/>
      <c r="F124" s="37" t="s">
        <v>47</v>
      </c>
      <c r="G124" s="35" t="s">
        <v>52</v>
      </c>
      <c r="H124" s="39">
        <v>0.89</v>
      </c>
      <c r="I124" s="7" t="s">
        <v>62</v>
      </c>
      <c r="J124" s="3"/>
      <c r="K124" s="3"/>
      <c r="L124" s="3"/>
      <c r="M124" s="19"/>
      <c r="N124" s="12"/>
      <c r="O124" s="48" t="str">
        <f>F122&amp;" "&amp;G122</f>
        <v>財務 売上高</v>
      </c>
      <c r="P124" s="48">
        <f t="shared" ref="P124:P131" si="3">H122*100</f>
        <v>90</v>
      </c>
      <c r="Q124" s="48"/>
    </row>
    <row r="125" spans="1:17" ht="14.25" customHeight="1" thickBot="1" x14ac:dyDescent="0.25">
      <c r="A125" s="12"/>
      <c r="B125" s="12"/>
      <c r="C125" s="12"/>
      <c r="D125" s="12"/>
      <c r="E125" s="12"/>
      <c r="F125" s="38"/>
      <c r="G125" s="35" t="s">
        <v>53</v>
      </c>
      <c r="H125" s="39">
        <v>0.42</v>
      </c>
      <c r="I125" s="7" t="s">
        <v>63</v>
      </c>
      <c r="J125" s="3"/>
      <c r="K125" s="3"/>
      <c r="L125" s="3"/>
      <c r="M125" s="19"/>
      <c r="N125" s="12"/>
      <c r="O125" s="48" t="str">
        <f>F122&amp;" "&amp;G123</f>
        <v>財務 付加価値額</v>
      </c>
      <c r="P125" s="48">
        <f t="shared" si="3"/>
        <v>85</v>
      </c>
      <c r="Q125" s="48"/>
    </row>
    <row r="126" spans="1:17" ht="14.25" customHeight="1" thickBot="1" x14ac:dyDescent="0.25">
      <c r="A126" s="12"/>
      <c r="B126" s="12"/>
      <c r="C126" s="12"/>
      <c r="D126" s="12"/>
      <c r="E126" s="12"/>
      <c r="F126" s="37" t="s">
        <v>48</v>
      </c>
      <c r="G126" s="35" t="s">
        <v>54</v>
      </c>
      <c r="H126" s="39">
        <v>0.74</v>
      </c>
      <c r="I126" s="7" t="s">
        <v>250</v>
      </c>
      <c r="J126" s="3"/>
      <c r="K126" s="3"/>
      <c r="L126" s="3"/>
      <c r="M126" s="19"/>
      <c r="N126" s="12"/>
      <c r="O126" s="48" t="str">
        <f>F124&amp;" "&amp;G124</f>
        <v>顧客 受注数</v>
      </c>
      <c r="P126" s="48">
        <f t="shared" si="3"/>
        <v>89</v>
      </c>
      <c r="Q126" s="48"/>
    </row>
    <row r="127" spans="1:17" ht="14.25" customHeight="1" thickBot="1" x14ac:dyDescent="0.25">
      <c r="A127" s="12"/>
      <c r="B127" s="12"/>
      <c r="C127" s="12"/>
      <c r="D127" s="12"/>
      <c r="E127" s="12"/>
      <c r="F127" s="38"/>
      <c r="G127" s="35" t="s">
        <v>55</v>
      </c>
      <c r="H127" s="39">
        <v>0.34</v>
      </c>
      <c r="I127" s="7" t="s">
        <v>64</v>
      </c>
      <c r="J127" s="3"/>
      <c r="K127" s="3"/>
      <c r="L127" s="3"/>
      <c r="M127" s="19"/>
      <c r="N127" s="12"/>
      <c r="O127" s="48" t="str">
        <f>F124&amp;" "&amp;G125</f>
        <v>顧客 新規顧客数</v>
      </c>
      <c r="P127" s="48">
        <f t="shared" si="3"/>
        <v>42</v>
      </c>
      <c r="Q127" s="48"/>
    </row>
    <row r="128" spans="1:17" ht="14.25" customHeight="1" thickBot="1" x14ac:dyDescent="0.25">
      <c r="A128" s="12"/>
      <c r="B128" s="12"/>
      <c r="C128" s="12"/>
      <c r="D128" s="12"/>
      <c r="E128" s="12"/>
      <c r="F128" s="37" t="s">
        <v>49</v>
      </c>
      <c r="G128" s="35" t="s">
        <v>56</v>
      </c>
      <c r="H128" s="39">
        <v>0.61</v>
      </c>
      <c r="I128" s="7" t="s">
        <v>65</v>
      </c>
      <c r="J128" s="3"/>
      <c r="K128" s="3"/>
      <c r="L128" s="3"/>
      <c r="M128" s="19"/>
      <c r="N128" s="12"/>
      <c r="O128" s="48" t="str">
        <f>F126&amp;" "&amp;G126</f>
        <v>業務 訪問営業数</v>
      </c>
      <c r="P128" s="48">
        <f t="shared" si="3"/>
        <v>74</v>
      </c>
      <c r="Q128" s="48"/>
    </row>
    <row r="129" spans="1:17" ht="14.25" customHeight="1" thickBot="1" x14ac:dyDescent="0.25">
      <c r="A129" s="12"/>
      <c r="B129" s="12"/>
      <c r="C129" s="12"/>
      <c r="D129" s="12"/>
      <c r="E129" s="12"/>
      <c r="F129" s="38"/>
      <c r="G129" s="35" t="s">
        <v>57</v>
      </c>
      <c r="H129" s="39">
        <v>0.56000000000000005</v>
      </c>
      <c r="I129" s="7" t="s">
        <v>66</v>
      </c>
      <c r="J129" s="3"/>
      <c r="K129" s="3"/>
      <c r="L129" s="3"/>
      <c r="M129" s="19"/>
      <c r="N129" s="12"/>
      <c r="O129" s="48" t="str">
        <f>F126&amp;" "&amp;G127</f>
        <v>業務 販促展開数</v>
      </c>
      <c r="P129" s="48">
        <f t="shared" si="3"/>
        <v>34</v>
      </c>
      <c r="Q129" s="48"/>
    </row>
    <row r="130" spans="1:17" ht="14.25" customHeight="1" thickBot="1" x14ac:dyDescent="0.25">
      <c r="A130" s="12"/>
      <c r="B130" s="12"/>
      <c r="C130" s="12"/>
      <c r="D130" s="12"/>
      <c r="E130" s="12"/>
      <c r="F130" s="12"/>
      <c r="G130" s="12" t="s">
        <v>51</v>
      </c>
      <c r="H130" s="13">
        <v>12723000</v>
      </c>
      <c r="I130" s="16" t="s">
        <v>69</v>
      </c>
      <c r="J130" s="12"/>
      <c r="K130" s="12"/>
      <c r="L130" s="12"/>
      <c r="M130" s="12"/>
      <c r="N130" s="12"/>
      <c r="O130" s="48" t="str">
        <f>F128&amp;" "&amp;G128</f>
        <v>人材 企画書数</v>
      </c>
      <c r="P130" s="48">
        <f t="shared" si="3"/>
        <v>61</v>
      </c>
      <c r="Q130" s="48"/>
    </row>
    <row r="131" spans="1:17" ht="14.25" customHeight="1" x14ac:dyDescent="0.2">
      <c r="A131" s="12"/>
      <c r="B131" s="12"/>
      <c r="C131" s="12"/>
      <c r="D131" s="12"/>
      <c r="E131" s="12"/>
      <c r="F131" s="12"/>
      <c r="G131" s="40" t="s">
        <v>68</v>
      </c>
      <c r="H131" s="41">
        <f>H130/H88</f>
        <v>5279.2531120331951</v>
      </c>
      <c r="I131" s="16" t="s">
        <v>70</v>
      </c>
      <c r="J131" s="12"/>
      <c r="K131" s="12"/>
      <c r="L131" s="12"/>
      <c r="M131" s="12"/>
      <c r="N131" s="12"/>
      <c r="O131" s="48" t="str">
        <f>F128&amp;" "&amp;G129</f>
        <v>人材 研修受講数</v>
      </c>
      <c r="P131" s="48">
        <f t="shared" si="3"/>
        <v>56.000000000000007</v>
      </c>
      <c r="Q131" s="48"/>
    </row>
    <row r="132" spans="1:17" ht="14.25" customHeight="1" x14ac:dyDescent="0.2">
      <c r="A132" s="12"/>
      <c r="B132" s="12"/>
      <c r="C132" s="12"/>
      <c r="D132" s="12"/>
      <c r="E132" s="12"/>
      <c r="F132" s="12"/>
      <c r="G132" s="12"/>
      <c r="H132" s="12"/>
      <c r="I132" s="12"/>
      <c r="J132" s="12"/>
      <c r="K132" s="46" t="s">
        <v>82</v>
      </c>
      <c r="L132" s="12"/>
      <c r="M132" s="12"/>
      <c r="N132" s="12"/>
      <c r="O132" s="48"/>
      <c r="P132" s="48"/>
      <c r="Q132" s="48"/>
    </row>
    <row r="133" spans="1:17" ht="14.25" customHeight="1" x14ac:dyDescent="0.2">
      <c r="A133" s="12"/>
      <c r="B133" s="12"/>
      <c r="C133" s="12"/>
      <c r="D133" s="12"/>
      <c r="E133" s="12"/>
      <c r="F133" s="12"/>
      <c r="G133" s="12"/>
      <c r="H133" s="12"/>
      <c r="I133" s="12"/>
      <c r="J133" s="12"/>
      <c r="K133" s="12"/>
      <c r="L133" s="12"/>
      <c r="M133" s="12"/>
      <c r="N133" s="12"/>
      <c r="O133" s="48"/>
      <c r="P133" s="48"/>
      <c r="Q133" s="48"/>
    </row>
    <row r="134" spans="1:17" ht="14.25" customHeight="1" x14ac:dyDescent="0.2">
      <c r="A134" s="12"/>
      <c r="B134" s="12"/>
      <c r="C134" s="12"/>
      <c r="D134" s="12"/>
      <c r="E134" s="12"/>
      <c r="F134" s="12"/>
      <c r="G134" s="12"/>
      <c r="H134" s="12"/>
      <c r="I134" s="12"/>
      <c r="J134" s="12"/>
      <c r="L134" s="12"/>
      <c r="M134" s="12"/>
      <c r="N134" s="12"/>
      <c r="O134" s="48" t="s">
        <v>233</v>
      </c>
      <c r="P134" s="47">
        <f>H131</f>
        <v>5279.2531120331951</v>
      </c>
      <c r="Q134" s="48"/>
    </row>
    <row r="135" spans="1:17" ht="14.25" customHeight="1" x14ac:dyDescent="0.2">
      <c r="A135" s="12"/>
      <c r="B135" s="12"/>
      <c r="C135" s="12"/>
      <c r="D135" s="12"/>
      <c r="E135" s="12"/>
      <c r="F135" s="12"/>
      <c r="G135" s="12"/>
      <c r="H135" s="12"/>
      <c r="I135" s="12"/>
      <c r="J135" s="12"/>
      <c r="K135" s="12"/>
      <c r="L135" s="12"/>
      <c r="M135" s="12"/>
      <c r="N135" s="12"/>
      <c r="O135" s="48" t="s">
        <v>75</v>
      </c>
      <c r="P135" s="47">
        <v>5225</v>
      </c>
      <c r="Q135" s="48"/>
    </row>
    <row r="136" spans="1:17" ht="14.25" customHeight="1" x14ac:dyDescent="0.2">
      <c r="A136" s="12"/>
      <c r="B136" s="12"/>
      <c r="C136" s="12"/>
      <c r="D136" s="12"/>
      <c r="E136" s="12"/>
      <c r="F136" s="12"/>
      <c r="G136" s="12"/>
      <c r="H136" s="12"/>
      <c r="I136" s="12"/>
      <c r="J136" s="12"/>
      <c r="K136" s="12"/>
      <c r="L136" s="12"/>
      <c r="M136" s="12"/>
      <c r="N136" s="12"/>
      <c r="O136" s="48" t="s">
        <v>76</v>
      </c>
      <c r="P136" s="47">
        <v>6105</v>
      </c>
      <c r="Q136" s="48"/>
    </row>
    <row r="137" spans="1:17" ht="14.25" customHeight="1" x14ac:dyDescent="0.2">
      <c r="A137" s="12"/>
      <c r="B137" s="12"/>
      <c r="C137" s="12"/>
      <c r="D137" s="12"/>
      <c r="E137" s="12"/>
      <c r="F137" s="12"/>
      <c r="G137" s="12"/>
      <c r="H137" s="12"/>
      <c r="I137" s="12"/>
      <c r="J137" s="12"/>
      <c r="K137" s="12"/>
      <c r="L137" s="12"/>
      <c r="M137" s="12"/>
      <c r="N137" s="12"/>
      <c r="O137" s="48" t="s">
        <v>77</v>
      </c>
      <c r="P137" s="47">
        <v>7458</v>
      </c>
      <c r="Q137" s="48"/>
    </row>
    <row r="138" spans="1:17" ht="14.25" customHeight="1" x14ac:dyDescent="0.2">
      <c r="A138" s="12"/>
      <c r="B138" s="44" t="s">
        <v>72</v>
      </c>
      <c r="C138" s="45"/>
      <c r="D138" s="43">
        <f>SUM(H122:H129)*100</f>
        <v>531</v>
      </c>
      <c r="E138" s="12" t="s">
        <v>73</v>
      </c>
      <c r="F138" s="12"/>
      <c r="G138" s="12"/>
      <c r="H138" s="12"/>
      <c r="I138" s="12"/>
      <c r="J138" s="12"/>
      <c r="K138" s="12"/>
      <c r="L138" s="12"/>
      <c r="M138" s="12"/>
      <c r="N138" s="12"/>
      <c r="O138" s="48" t="s">
        <v>78</v>
      </c>
      <c r="P138" s="47">
        <v>7480</v>
      </c>
      <c r="Q138" s="48"/>
    </row>
    <row r="139" spans="1:17" ht="14.25" customHeight="1" x14ac:dyDescent="0.2">
      <c r="A139" s="12"/>
      <c r="B139" s="12" t="s">
        <v>74</v>
      </c>
      <c r="C139" s="12"/>
      <c r="D139" s="12"/>
      <c r="E139" s="12"/>
      <c r="F139" s="12"/>
      <c r="G139" s="12"/>
      <c r="H139" s="12"/>
      <c r="I139" s="12"/>
      <c r="J139" s="12"/>
      <c r="K139" s="12"/>
      <c r="L139" s="12"/>
      <c r="M139" s="12"/>
      <c r="N139" s="12"/>
      <c r="O139" s="48" t="s">
        <v>79</v>
      </c>
      <c r="P139" s="47">
        <v>7678</v>
      </c>
      <c r="Q139" s="48"/>
    </row>
    <row r="140" spans="1:17" ht="14.25" customHeight="1" x14ac:dyDescent="0.2">
      <c r="A140" s="12"/>
      <c r="B140" s="12" t="s">
        <v>235</v>
      </c>
      <c r="C140" s="12"/>
      <c r="D140" s="12"/>
      <c r="E140" s="12"/>
      <c r="F140" s="12"/>
      <c r="G140" s="12"/>
      <c r="H140" s="12"/>
      <c r="I140" s="12"/>
      <c r="J140" s="12"/>
      <c r="K140" s="12"/>
      <c r="L140" s="12"/>
      <c r="M140" s="12"/>
      <c r="N140" s="12"/>
      <c r="O140" s="48" t="s">
        <v>80</v>
      </c>
      <c r="P140" s="47">
        <v>7920</v>
      </c>
      <c r="Q140" s="48"/>
    </row>
    <row r="141" spans="1:17" ht="14.25" customHeight="1" x14ac:dyDescent="0.2">
      <c r="A141" s="12"/>
      <c r="B141" s="12"/>
      <c r="C141" s="12"/>
      <c r="D141" s="12"/>
      <c r="E141" s="12"/>
      <c r="F141" s="12"/>
      <c r="G141" s="12"/>
      <c r="H141" s="12"/>
      <c r="I141" s="12"/>
      <c r="J141" s="12"/>
      <c r="K141" s="12"/>
      <c r="L141" s="12"/>
      <c r="M141" s="12"/>
      <c r="N141" s="12"/>
      <c r="O141" s="48" t="s">
        <v>81</v>
      </c>
      <c r="P141" s="47">
        <v>10725</v>
      </c>
      <c r="Q141" s="48"/>
    </row>
    <row r="142" spans="1:17" ht="15" customHeight="1" x14ac:dyDescent="0.2">
      <c r="A142" s="12"/>
      <c r="B142" s="12"/>
      <c r="C142" s="12"/>
      <c r="D142" s="12"/>
      <c r="E142" s="12"/>
      <c r="F142" s="12"/>
      <c r="G142" s="12"/>
      <c r="H142" s="12"/>
      <c r="I142" s="12"/>
      <c r="J142" s="12"/>
      <c r="K142" s="12"/>
      <c r="L142" s="12"/>
      <c r="M142" s="12"/>
      <c r="N142" s="12" t="s">
        <v>247</v>
      </c>
    </row>
    <row r="143" spans="1:17" ht="15" customHeight="1" x14ac:dyDescent="0.2">
      <c r="A143" s="24"/>
      <c r="B143" s="25" t="s">
        <v>14</v>
      </c>
      <c r="C143" s="12"/>
      <c r="D143" s="12"/>
      <c r="E143" s="12"/>
      <c r="F143" s="12"/>
      <c r="G143" s="12"/>
      <c r="H143" s="12"/>
      <c r="I143" s="12"/>
      <c r="J143" s="12"/>
      <c r="K143" s="12"/>
      <c r="L143" s="12"/>
      <c r="M143" s="12"/>
      <c r="N143" s="12"/>
    </row>
    <row r="144" spans="1:17" ht="15" customHeight="1" x14ac:dyDescent="0.2">
      <c r="A144" s="12"/>
      <c r="B144" s="12"/>
      <c r="C144" s="12"/>
      <c r="D144" s="12"/>
      <c r="E144" s="12"/>
      <c r="F144" s="12"/>
      <c r="G144" s="12"/>
      <c r="H144" s="12"/>
      <c r="I144" s="12"/>
      <c r="J144" s="12"/>
      <c r="K144" s="12"/>
      <c r="L144" s="12"/>
      <c r="M144" s="12"/>
      <c r="N144" s="12"/>
    </row>
    <row r="145" spans="1:14" ht="15" customHeight="1" x14ac:dyDescent="0.2">
      <c r="A145" s="12"/>
      <c r="B145" s="12"/>
      <c r="C145" s="12"/>
      <c r="D145" s="12"/>
      <c r="E145" s="12"/>
      <c r="F145" s="12"/>
      <c r="G145" s="12"/>
      <c r="H145" s="12"/>
      <c r="I145" s="12"/>
      <c r="J145" s="12"/>
      <c r="K145" s="12"/>
      <c r="L145" s="12"/>
      <c r="M145" s="12"/>
      <c r="N145" s="12"/>
    </row>
    <row r="146" spans="1:14" ht="15" customHeight="1" x14ac:dyDescent="0.2">
      <c r="A146" s="12"/>
      <c r="B146" s="12"/>
      <c r="C146" s="12"/>
      <c r="D146" s="12"/>
      <c r="E146" s="12"/>
      <c r="F146" s="12"/>
      <c r="G146" s="12"/>
      <c r="H146" s="12"/>
      <c r="I146" s="12"/>
      <c r="J146" s="12"/>
      <c r="K146" s="12"/>
      <c r="L146" s="12"/>
      <c r="M146" s="12"/>
      <c r="N146" s="12"/>
    </row>
    <row r="147" spans="1:14" ht="15" customHeight="1" x14ac:dyDescent="0.2">
      <c r="A147" s="12"/>
      <c r="B147" s="12"/>
      <c r="C147" s="12"/>
      <c r="D147" s="12"/>
      <c r="E147" s="12"/>
      <c r="F147" s="12"/>
      <c r="G147" s="12"/>
      <c r="H147" s="12"/>
      <c r="I147" s="12"/>
      <c r="J147" s="12"/>
      <c r="K147" s="12"/>
      <c r="L147" s="12"/>
      <c r="M147" s="12"/>
      <c r="N147" s="12"/>
    </row>
    <row r="148" spans="1:14" ht="15" customHeight="1" x14ac:dyDescent="0.2">
      <c r="A148" s="12"/>
      <c r="B148" s="12" t="s">
        <v>15</v>
      </c>
      <c r="C148" s="12"/>
      <c r="D148" s="12"/>
      <c r="E148" s="12"/>
      <c r="F148" s="12"/>
      <c r="G148" s="12"/>
      <c r="H148" s="12"/>
      <c r="I148" s="12"/>
      <c r="J148" s="12"/>
      <c r="K148" s="12"/>
      <c r="L148" s="12"/>
      <c r="M148" s="12"/>
      <c r="N148" s="12"/>
    </row>
    <row r="149" spans="1:14" ht="15" customHeight="1" x14ac:dyDescent="0.2">
      <c r="A149" s="12"/>
      <c r="B149" s="21">
        <v>1</v>
      </c>
      <c r="C149" s="12" t="s">
        <v>16</v>
      </c>
      <c r="D149" s="12"/>
      <c r="E149" s="12"/>
      <c r="F149" s="12"/>
      <c r="G149" s="12"/>
      <c r="H149" s="12"/>
      <c r="I149" s="12"/>
      <c r="J149" s="12"/>
      <c r="K149" s="12"/>
      <c r="L149" s="12"/>
      <c r="M149" s="12"/>
      <c r="N149" s="12"/>
    </row>
    <row r="150" spans="1:14" ht="15" customHeight="1" x14ac:dyDescent="0.2">
      <c r="A150" s="12"/>
      <c r="B150" s="21">
        <v>2</v>
      </c>
      <c r="C150" s="12" t="s">
        <v>17</v>
      </c>
      <c r="D150" s="12"/>
      <c r="E150" s="12"/>
      <c r="F150" s="12"/>
      <c r="G150" s="12"/>
      <c r="H150" s="12"/>
      <c r="I150" s="12"/>
      <c r="J150" s="12"/>
      <c r="K150" s="12"/>
      <c r="L150" s="12"/>
      <c r="M150" s="12"/>
      <c r="N150" s="12"/>
    </row>
    <row r="151" spans="1:14" ht="15" customHeight="1" x14ac:dyDescent="0.2">
      <c r="A151" s="12"/>
      <c r="B151" s="21">
        <v>3</v>
      </c>
      <c r="C151" s="12" t="s">
        <v>13</v>
      </c>
      <c r="D151" s="12"/>
      <c r="E151" s="12"/>
      <c r="F151" s="12"/>
      <c r="G151" s="12"/>
      <c r="H151" s="12"/>
      <c r="I151" s="12"/>
      <c r="J151" s="12"/>
      <c r="K151" s="12"/>
      <c r="L151" s="12"/>
      <c r="M151" s="12"/>
      <c r="N151" s="12"/>
    </row>
    <row r="152" spans="1:14" ht="15" customHeight="1" x14ac:dyDescent="0.2">
      <c r="A152" s="12"/>
      <c r="B152" s="12"/>
      <c r="C152" s="12"/>
      <c r="D152" s="12"/>
      <c r="E152" s="12"/>
      <c r="F152" s="12"/>
      <c r="G152" s="12"/>
      <c r="H152" s="12"/>
      <c r="I152" s="12"/>
      <c r="J152" s="12"/>
      <c r="K152" s="12"/>
      <c r="L152" s="12"/>
      <c r="M152" s="12"/>
      <c r="N152" s="12"/>
    </row>
    <row r="153" spans="1:14" ht="15" customHeight="1" x14ac:dyDescent="0.2">
      <c r="A153" s="12"/>
      <c r="B153" s="25" t="s">
        <v>97</v>
      </c>
      <c r="C153" s="12"/>
      <c r="D153" s="12"/>
      <c r="E153" s="12"/>
      <c r="F153" s="12"/>
      <c r="G153" s="12"/>
      <c r="H153" s="12"/>
      <c r="I153" s="12"/>
      <c r="J153" s="12"/>
      <c r="K153" s="12"/>
      <c r="L153" s="12"/>
      <c r="M153" s="12"/>
      <c r="N153" s="12"/>
    </row>
    <row r="154" spans="1:14" ht="15" customHeight="1" x14ac:dyDescent="0.2">
      <c r="A154" s="12"/>
      <c r="B154" s="12"/>
      <c r="C154" s="12"/>
      <c r="D154" s="12"/>
      <c r="E154" s="12"/>
      <c r="F154" s="12"/>
      <c r="G154" s="12"/>
      <c r="H154" s="12"/>
      <c r="I154" s="42"/>
      <c r="J154" s="12"/>
      <c r="K154" s="12"/>
      <c r="L154" s="12"/>
      <c r="M154" s="12"/>
      <c r="N154" s="12"/>
    </row>
    <row r="155" spans="1:14" ht="15" customHeight="1" x14ac:dyDescent="0.2">
      <c r="A155" s="12"/>
      <c r="B155" s="12"/>
      <c r="C155" s="42" t="s">
        <v>98</v>
      </c>
      <c r="D155" s="12"/>
      <c r="E155" s="12"/>
      <c r="F155" s="12"/>
      <c r="G155" s="12"/>
      <c r="H155" s="12"/>
      <c r="I155" s="52"/>
      <c r="J155" s="12"/>
      <c r="K155" s="12"/>
      <c r="L155" s="12"/>
      <c r="M155" s="12"/>
      <c r="N155" s="12"/>
    </row>
    <row r="156" spans="1:14" ht="15" customHeight="1" x14ac:dyDescent="0.2">
      <c r="A156" s="12"/>
      <c r="B156" s="12"/>
      <c r="C156" s="16" t="s">
        <v>105</v>
      </c>
      <c r="D156" s="12"/>
      <c r="E156" s="12"/>
      <c r="F156" s="12"/>
      <c r="G156" s="12"/>
      <c r="H156" s="12"/>
      <c r="J156" s="12"/>
      <c r="K156" s="12"/>
      <c r="L156" s="12"/>
      <c r="M156" s="12"/>
      <c r="N156" s="12"/>
    </row>
    <row r="157" spans="1:14" ht="15" customHeight="1" x14ac:dyDescent="0.2">
      <c r="A157" s="12"/>
      <c r="B157" s="12"/>
      <c r="C157" s="17" t="s">
        <v>106</v>
      </c>
      <c r="D157" s="12"/>
      <c r="E157" s="12"/>
      <c r="F157" s="12"/>
      <c r="G157" s="12"/>
      <c r="H157" s="12"/>
      <c r="I157" s="12"/>
      <c r="J157" s="12"/>
      <c r="K157" s="12"/>
      <c r="L157" s="12"/>
      <c r="M157" s="12"/>
      <c r="N157" s="12"/>
    </row>
    <row r="158" spans="1:14" ht="15" customHeight="1" x14ac:dyDescent="0.2">
      <c r="A158" s="12"/>
      <c r="B158" s="12"/>
      <c r="C158" s="17" t="s">
        <v>99</v>
      </c>
      <c r="D158" s="12"/>
      <c r="E158" s="12"/>
      <c r="F158" s="12"/>
      <c r="G158" s="12"/>
      <c r="H158" s="12"/>
      <c r="I158" s="12"/>
      <c r="J158" s="12"/>
      <c r="K158" s="12"/>
      <c r="L158" s="12"/>
      <c r="M158" s="12"/>
      <c r="N158" s="12"/>
    </row>
    <row r="159" spans="1:14" ht="15" customHeight="1" x14ac:dyDescent="0.2">
      <c r="A159" s="12"/>
      <c r="B159" s="12"/>
      <c r="C159" s="12"/>
      <c r="D159" s="12"/>
      <c r="E159" s="12"/>
      <c r="F159" s="12"/>
      <c r="G159" s="12"/>
      <c r="H159" s="12"/>
      <c r="I159" s="12"/>
      <c r="J159" s="12"/>
      <c r="K159" s="12"/>
      <c r="L159" s="12"/>
      <c r="M159" s="12"/>
      <c r="N159" s="12"/>
    </row>
    <row r="160" spans="1:14" ht="15" customHeight="1" x14ac:dyDescent="0.2">
      <c r="A160" s="12"/>
      <c r="B160" s="12"/>
      <c r="C160" s="53" t="s">
        <v>108</v>
      </c>
      <c r="D160" s="20" t="s">
        <v>100</v>
      </c>
      <c r="E160" s="20"/>
      <c r="F160" s="20" t="s">
        <v>107</v>
      </c>
      <c r="G160" s="20"/>
      <c r="H160" s="12"/>
      <c r="I160" s="12"/>
      <c r="J160" s="12"/>
      <c r="K160" s="12"/>
      <c r="L160" s="12"/>
      <c r="M160" s="12"/>
      <c r="N160" s="12"/>
    </row>
    <row r="161" spans="1:14" ht="15" customHeight="1" x14ac:dyDescent="0.2">
      <c r="A161" s="12"/>
      <c r="B161" s="12"/>
      <c r="C161" s="40"/>
      <c r="D161" s="20"/>
      <c r="E161" s="20"/>
      <c r="F161" s="20"/>
      <c r="G161" s="20"/>
      <c r="H161" s="12"/>
      <c r="I161" s="12"/>
      <c r="J161" s="12"/>
      <c r="K161" s="12"/>
      <c r="L161" s="12"/>
      <c r="M161" s="12"/>
      <c r="N161" s="12"/>
    </row>
    <row r="162" spans="1:14" ht="15" customHeight="1" x14ac:dyDescent="0.2">
      <c r="A162" s="12"/>
      <c r="B162" s="12"/>
      <c r="C162" s="53"/>
      <c r="D162" s="20"/>
      <c r="E162" s="20"/>
      <c r="F162" s="20"/>
      <c r="G162" s="20"/>
      <c r="H162" s="12"/>
      <c r="I162" s="12"/>
      <c r="J162" s="12"/>
      <c r="K162" s="12"/>
      <c r="L162" s="12"/>
      <c r="M162" s="12"/>
      <c r="N162" s="12"/>
    </row>
    <row r="163" spans="1:14" ht="15" customHeight="1" x14ac:dyDescent="0.2">
      <c r="A163" s="12"/>
      <c r="B163" s="12"/>
      <c r="C163" s="53" t="s">
        <v>109</v>
      </c>
      <c r="D163" s="20" t="s">
        <v>102</v>
      </c>
      <c r="E163" s="20"/>
      <c r="F163" s="51" t="s">
        <v>103</v>
      </c>
      <c r="G163" s="20"/>
      <c r="H163" s="12"/>
      <c r="I163" s="12"/>
      <c r="J163" s="12"/>
      <c r="K163" s="12"/>
      <c r="L163" s="12"/>
      <c r="M163" s="12"/>
      <c r="N163" s="12"/>
    </row>
    <row r="164" spans="1:14" ht="15" customHeight="1" x14ac:dyDescent="0.2">
      <c r="A164" s="12"/>
      <c r="B164" s="12"/>
      <c r="C164" s="53"/>
      <c r="D164" s="20"/>
      <c r="E164" s="20"/>
      <c r="F164" s="20"/>
      <c r="G164" s="20"/>
      <c r="H164" s="12"/>
      <c r="I164" s="12"/>
      <c r="J164" s="12"/>
      <c r="K164" s="12"/>
      <c r="L164" s="12"/>
      <c r="M164" s="12"/>
      <c r="N164" s="12"/>
    </row>
    <row r="165" spans="1:14" ht="15" customHeight="1" x14ac:dyDescent="0.2">
      <c r="A165" s="12"/>
      <c r="B165" s="12"/>
      <c r="C165" s="40"/>
      <c r="D165" s="20"/>
      <c r="E165" s="20"/>
      <c r="F165" s="20"/>
      <c r="G165" s="20"/>
      <c r="H165" s="12"/>
      <c r="I165" s="12"/>
      <c r="J165" s="12"/>
      <c r="K165" s="12"/>
      <c r="L165" s="12"/>
      <c r="M165" s="12"/>
      <c r="N165" s="12"/>
    </row>
    <row r="166" spans="1:14" ht="15" customHeight="1" x14ac:dyDescent="0.2">
      <c r="A166" s="12"/>
      <c r="B166" s="12"/>
      <c r="C166" s="53" t="s">
        <v>110</v>
      </c>
      <c r="D166" s="20" t="s">
        <v>101</v>
      </c>
      <c r="E166" s="20"/>
      <c r="F166" s="20" t="s">
        <v>104</v>
      </c>
      <c r="G166" s="20"/>
      <c r="H166" s="12"/>
      <c r="I166" s="12"/>
      <c r="J166" s="12"/>
      <c r="K166" s="12"/>
      <c r="L166" s="12"/>
      <c r="M166" s="12"/>
      <c r="N166" s="12"/>
    </row>
    <row r="167" spans="1:14" ht="15" customHeight="1" x14ac:dyDescent="0.2">
      <c r="A167" s="12"/>
      <c r="B167" s="12"/>
      <c r="C167" s="12"/>
      <c r="D167" s="12"/>
      <c r="E167" s="12"/>
      <c r="F167" s="12"/>
      <c r="G167" s="12"/>
      <c r="H167" s="12"/>
      <c r="I167" s="12"/>
      <c r="J167" s="12"/>
      <c r="K167" s="12"/>
      <c r="L167" s="12"/>
      <c r="M167" s="12"/>
      <c r="N167" s="12"/>
    </row>
    <row r="168" spans="1:14" ht="15" customHeight="1" x14ac:dyDescent="0.2">
      <c r="A168" s="12"/>
      <c r="B168" s="12"/>
      <c r="C168" s="12"/>
      <c r="D168" s="12"/>
      <c r="E168" s="12"/>
      <c r="F168" s="12"/>
      <c r="G168" s="12"/>
      <c r="H168" s="12"/>
      <c r="I168" s="12"/>
      <c r="J168" s="12"/>
      <c r="K168" s="12"/>
      <c r="L168" s="12"/>
      <c r="M168" s="12"/>
      <c r="N168" s="12"/>
    </row>
    <row r="169" spans="1:14" ht="15" customHeight="1" x14ac:dyDescent="0.2">
      <c r="A169" s="12"/>
      <c r="B169" s="12"/>
      <c r="C169" s="12" t="s">
        <v>83</v>
      </c>
      <c r="D169" s="12" t="s">
        <v>236</v>
      </c>
      <c r="E169" s="12"/>
      <c r="F169" s="12"/>
      <c r="G169" s="12"/>
      <c r="H169" s="12"/>
      <c r="I169" s="12"/>
      <c r="J169" s="12"/>
      <c r="K169" s="12"/>
      <c r="L169" s="12"/>
      <c r="M169" s="12"/>
      <c r="N169" s="12"/>
    </row>
    <row r="170" spans="1:14" ht="15" customHeight="1" x14ac:dyDescent="0.2">
      <c r="A170" s="12"/>
      <c r="B170" s="12"/>
      <c r="C170" s="12" t="s">
        <v>84</v>
      </c>
      <c r="D170" s="12" t="s">
        <v>85</v>
      </c>
      <c r="E170" s="12"/>
      <c r="F170" s="12"/>
      <c r="G170" s="12"/>
      <c r="H170" s="12"/>
      <c r="I170" s="12"/>
      <c r="J170" s="12"/>
      <c r="K170" s="12"/>
      <c r="L170" s="12"/>
      <c r="M170" s="12"/>
      <c r="N170" s="12"/>
    </row>
    <row r="171" spans="1:14" ht="15" customHeight="1" x14ac:dyDescent="0.2">
      <c r="A171" s="12"/>
      <c r="B171" s="12"/>
      <c r="C171" s="12" t="s">
        <v>86</v>
      </c>
      <c r="D171" s="12" t="s">
        <v>87</v>
      </c>
      <c r="E171" s="12"/>
      <c r="F171" s="12"/>
      <c r="G171" s="12"/>
      <c r="H171" s="12"/>
      <c r="I171" s="12" t="s">
        <v>237</v>
      </c>
      <c r="J171" s="12"/>
      <c r="K171" s="12"/>
      <c r="L171" s="12"/>
      <c r="M171" s="12"/>
      <c r="N171" s="12"/>
    </row>
    <row r="172" spans="1:14" ht="15" customHeight="1" x14ac:dyDescent="0.2">
      <c r="A172" s="12"/>
      <c r="B172" s="12"/>
      <c r="C172" s="12" t="s">
        <v>88</v>
      </c>
      <c r="D172" s="12" t="s">
        <v>89</v>
      </c>
      <c r="E172" s="12"/>
      <c r="F172" s="12"/>
      <c r="G172" s="12"/>
      <c r="H172" s="12"/>
      <c r="I172" s="12" t="s">
        <v>238</v>
      </c>
      <c r="J172" s="12"/>
      <c r="K172" s="12"/>
      <c r="L172" s="12"/>
      <c r="M172" s="12"/>
      <c r="N172" s="12"/>
    </row>
    <row r="173" spans="1:14" ht="15" customHeight="1" x14ac:dyDescent="0.2">
      <c r="A173" s="12"/>
      <c r="B173" s="12"/>
      <c r="C173" s="12" t="s">
        <v>90</v>
      </c>
      <c r="D173" s="12" t="s">
        <v>91</v>
      </c>
      <c r="E173" s="12"/>
      <c r="F173" s="12"/>
      <c r="G173" s="12"/>
      <c r="H173" s="12"/>
      <c r="I173" s="12" t="s">
        <v>239</v>
      </c>
      <c r="J173" s="12"/>
      <c r="K173" s="12"/>
      <c r="L173" s="12"/>
      <c r="M173" s="12"/>
      <c r="N173" s="12"/>
    </row>
    <row r="174" spans="1:14" ht="15" customHeight="1" x14ac:dyDescent="0.2">
      <c r="A174" s="12"/>
      <c r="B174" s="12"/>
      <c r="C174" s="12"/>
      <c r="D174" s="93" t="s">
        <v>92</v>
      </c>
      <c r="E174" s="12"/>
      <c r="F174" s="12"/>
      <c r="G174" s="12"/>
      <c r="H174" s="12"/>
      <c r="I174" s="12" t="s">
        <v>240</v>
      </c>
      <c r="J174" s="42" t="s">
        <v>241</v>
      </c>
      <c r="K174" s="12"/>
      <c r="L174" s="12"/>
      <c r="M174" s="12"/>
      <c r="N174" s="12"/>
    </row>
    <row r="175" spans="1:14" ht="15" customHeight="1" x14ac:dyDescent="0.2">
      <c r="A175" s="12"/>
      <c r="B175" s="12"/>
      <c r="C175" s="12" t="s">
        <v>93</v>
      </c>
      <c r="D175" s="96" t="s">
        <v>94</v>
      </c>
      <c r="E175" s="97"/>
      <c r="F175" s="97"/>
      <c r="G175" s="12"/>
      <c r="H175" s="12"/>
      <c r="I175" s="12"/>
      <c r="J175" s="12" t="s">
        <v>242</v>
      </c>
      <c r="K175" s="12"/>
      <c r="L175" s="12"/>
      <c r="M175" s="12"/>
      <c r="N175" s="12"/>
    </row>
    <row r="176" spans="1:14" ht="15" customHeight="1" x14ac:dyDescent="0.2">
      <c r="A176" s="12"/>
      <c r="B176" s="12"/>
      <c r="C176" s="12" t="s">
        <v>95</v>
      </c>
      <c r="D176" s="96" t="s">
        <v>96</v>
      </c>
      <c r="E176" s="97"/>
      <c r="F176" s="97"/>
      <c r="G176" s="12"/>
      <c r="H176" s="12"/>
      <c r="I176" s="12"/>
      <c r="J176" s="12"/>
      <c r="K176" s="12"/>
      <c r="L176" s="12"/>
      <c r="M176" s="12"/>
      <c r="N176" s="12"/>
    </row>
    <row r="177" spans="1:14" ht="15" customHeight="1" x14ac:dyDescent="0.2">
      <c r="A177" s="12"/>
      <c r="B177" s="12"/>
      <c r="C177" s="12"/>
      <c r="D177" s="12"/>
      <c r="E177" s="12"/>
      <c r="F177" s="12"/>
      <c r="G177" s="12"/>
      <c r="H177" s="12"/>
      <c r="I177" s="12"/>
      <c r="J177" s="12"/>
      <c r="K177" s="12"/>
      <c r="L177" s="12"/>
      <c r="M177" s="12"/>
      <c r="N177" s="12"/>
    </row>
    <row r="178" spans="1:14" ht="15" customHeight="1" x14ac:dyDescent="0.2">
      <c r="A178" s="12"/>
      <c r="B178" s="12"/>
      <c r="C178" s="12"/>
      <c r="D178" s="12"/>
      <c r="E178" s="12"/>
      <c r="F178" s="12"/>
      <c r="G178" s="12"/>
      <c r="H178" s="12"/>
      <c r="I178" s="12"/>
      <c r="J178" s="12"/>
      <c r="K178" s="12"/>
      <c r="L178" s="12"/>
      <c r="M178" s="12"/>
      <c r="N178" s="12"/>
    </row>
    <row r="179" spans="1:14" ht="15" customHeight="1" x14ac:dyDescent="0.2">
      <c r="A179" s="12"/>
      <c r="B179" s="12"/>
      <c r="C179" s="12"/>
      <c r="D179" s="12"/>
      <c r="E179" s="12"/>
      <c r="F179" s="12"/>
      <c r="G179" s="12"/>
      <c r="H179" s="12"/>
      <c r="I179" s="12"/>
      <c r="J179" s="12"/>
      <c r="K179" s="12"/>
      <c r="L179" s="12"/>
      <c r="M179" s="12"/>
      <c r="N179" s="12"/>
    </row>
  </sheetData>
  <mergeCells count="2">
    <mergeCell ref="D175:F175"/>
    <mergeCell ref="D176:F176"/>
  </mergeCells>
  <phoneticPr fontId="1"/>
  <hyperlinks>
    <hyperlink ref="D175" r:id="rId1" xr:uid="{00000000-0004-0000-0000-000000000000}"/>
    <hyperlink ref="D176" r:id="rId2" xr:uid="{00000000-0004-0000-0000-000001000000}"/>
  </hyperlinks>
  <pageMargins left="0.7" right="0.7" top="0.75" bottom="0.75" header="0.3" footer="0.3"/>
  <pageSetup paperSize="9" orientation="landscape" horizontalDpi="300" verticalDpi="300" r:id="rId3"/>
  <ignoredErrors>
    <ignoredError sqref="O125:O130" formula="1"/>
    <ignoredError sqref="D138" formulaRange="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三分析</vt:lpstr>
      <vt:lpstr>三分析!Print_Area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長山 伸作</cp:lastModifiedBy>
  <cp:lastPrinted>2020-01-24T02:10:10Z</cp:lastPrinted>
  <dcterms:created xsi:type="dcterms:W3CDTF">2019-10-27T00:48:46Z</dcterms:created>
  <dcterms:modified xsi:type="dcterms:W3CDTF">2020-01-24T02:15:01Z</dcterms:modified>
</cp:coreProperties>
</file>